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Users\dgk2\Dropbox\aTeaching\Tools\Five Forces Tool\"/>
    </mc:Choice>
  </mc:AlternateContent>
  <bookViews>
    <workbookView xWindow="0" yWindow="0" windowWidth="28800" windowHeight="12720" tabRatio="500"/>
  </bookViews>
  <sheets>
    <sheet name="Instructions" sheetId="4" r:id="rId1"/>
    <sheet name="Five Forces" sheetId="1" r:id="rId2"/>
    <sheet name="Glossary" sheetId="5" r:id="rId3"/>
    <sheet name="Calculations Hub" sheetId="2" state="hidden" r:id="rId4"/>
  </sheets>
  <definedNames>
    <definedName name="_xlnm.Print_Area" localSheetId="1">'Five Forces'!$A$1:$L$104</definedName>
    <definedName name="_xlnm.Print_Area" localSheetId="0">Instructions!$A$2:$A$22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K87" i="2" l="1"/>
  <c r="K89" i="2"/>
  <c r="K91" i="2"/>
  <c r="K83" i="2"/>
  <c r="A83" i="2"/>
  <c r="K85" i="2"/>
  <c r="A85" i="2"/>
  <c r="A87" i="2"/>
  <c r="A89" i="2"/>
  <c r="A91" i="2"/>
  <c r="K93" i="2"/>
  <c r="G89" i="1"/>
  <c r="A90" i="1"/>
  <c r="J76" i="2"/>
  <c r="J77" i="2"/>
  <c r="B76" i="2"/>
  <c r="B77" i="2"/>
  <c r="K74" i="2"/>
  <c r="J61" i="2"/>
  <c r="B61" i="2"/>
  <c r="J62" i="2"/>
  <c r="B62" i="2"/>
  <c r="J63" i="2"/>
  <c r="B63" i="2"/>
  <c r="J64" i="2"/>
  <c r="B64" i="2"/>
  <c r="J65" i="2"/>
  <c r="B65" i="2"/>
  <c r="K59" i="2"/>
  <c r="A59" i="2"/>
  <c r="J69" i="2"/>
  <c r="B69" i="2"/>
  <c r="J70" i="2"/>
  <c r="B70" i="2"/>
  <c r="J71" i="2"/>
  <c r="B71" i="2"/>
  <c r="J72" i="2"/>
  <c r="B72" i="2"/>
  <c r="K67" i="2"/>
  <c r="A67" i="2"/>
  <c r="A74" i="2"/>
  <c r="K79" i="2"/>
  <c r="G74" i="1"/>
  <c r="A75" i="1"/>
  <c r="K45" i="2"/>
  <c r="A45" i="2"/>
  <c r="J49" i="2"/>
  <c r="B49" i="2"/>
  <c r="J50" i="2"/>
  <c r="B50" i="2"/>
  <c r="J51" i="2"/>
  <c r="B51" i="2"/>
  <c r="K47" i="2"/>
  <c r="A47" i="2"/>
  <c r="K53" i="2"/>
  <c r="A53" i="2"/>
  <c r="K55" i="2"/>
  <c r="G52" i="1"/>
  <c r="A53" i="1"/>
  <c r="J39" i="2"/>
  <c r="J38" i="2"/>
  <c r="J37" i="2"/>
  <c r="J36" i="2"/>
  <c r="J35" i="2"/>
  <c r="J34" i="2"/>
  <c r="B34" i="2"/>
  <c r="B35" i="2"/>
  <c r="B36" i="2"/>
  <c r="B37" i="2"/>
  <c r="B38" i="2"/>
  <c r="B39" i="2"/>
  <c r="K32" i="2"/>
  <c r="J30" i="2"/>
  <c r="J29" i="2"/>
  <c r="J28" i="2"/>
  <c r="J27" i="2"/>
  <c r="B27" i="2"/>
  <c r="B28" i="2"/>
  <c r="B29" i="2"/>
  <c r="B30" i="2"/>
  <c r="K25" i="2"/>
  <c r="A25" i="2"/>
  <c r="A32" i="2"/>
  <c r="K41" i="2"/>
  <c r="G38" i="1"/>
  <c r="A39" i="1"/>
  <c r="K15" i="2"/>
  <c r="K13" i="2"/>
  <c r="K3" i="2"/>
  <c r="J11" i="2"/>
  <c r="J8" i="2"/>
  <c r="B8" i="2"/>
  <c r="J9" i="2"/>
  <c r="B9" i="2"/>
  <c r="J10" i="2"/>
  <c r="B10" i="2"/>
  <c r="B11" i="2"/>
  <c r="K6" i="2"/>
  <c r="K17" i="2"/>
  <c r="K19" i="2"/>
  <c r="A3" i="2"/>
  <c r="A6" i="2"/>
  <c r="A13" i="2"/>
  <c r="A15" i="2"/>
  <c r="A17" i="2"/>
  <c r="A19" i="2"/>
  <c r="K21" i="2"/>
  <c r="G19" i="1"/>
  <c r="A20" i="1"/>
  <c r="L72" i="1"/>
  <c r="L71" i="1"/>
  <c r="L66" i="1"/>
  <c r="L67" i="1"/>
  <c r="L68" i="1"/>
  <c r="L65" i="1"/>
  <c r="L59" i="1"/>
  <c r="L60" i="1"/>
  <c r="L61" i="1"/>
  <c r="L62" i="1"/>
  <c r="L58" i="1"/>
  <c r="L47" i="1"/>
  <c r="L48" i="1"/>
  <c r="L46" i="1"/>
  <c r="L32" i="1"/>
  <c r="L33" i="1"/>
  <c r="L34" i="1"/>
  <c r="L35" i="1"/>
  <c r="L36" i="1"/>
  <c r="L31" i="1"/>
  <c r="L26" i="1"/>
  <c r="L27" i="1"/>
  <c r="L28" i="1"/>
  <c r="L25" i="1"/>
  <c r="L7" i="1"/>
  <c r="L8" i="1"/>
  <c r="L9" i="1"/>
  <c r="L6" i="1"/>
  <c r="J102" i="1"/>
  <c r="J100" i="1"/>
  <c r="J98" i="1"/>
  <c r="J96" i="1"/>
  <c r="J94" i="1"/>
  <c r="J87" i="1"/>
  <c r="J85" i="1"/>
  <c r="J83" i="1"/>
  <c r="J81" i="1"/>
  <c r="J79" i="1"/>
  <c r="J70" i="1"/>
  <c r="J64" i="1"/>
  <c r="J57" i="1"/>
  <c r="J50" i="1"/>
  <c r="J45" i="1"/>
  <c r="J43" i="1"/>
  <c r="J30" i="1"/>
  <c r="J24" i="1"/>
  <c r="J17" i="1"/>
  <c r="J15" i="1"/>
  <c r="J13" i="1"/>
  <c r="J11" i="1"/>
  <c r="J5" i="1"/>
  <c r="J3" i="1"/>
  <c r="G94" i="1"/>
  <c r="G96" i="1"/>
  <c r="G98" i="1"/>
  <c r="G100" i="1"/>
  <c r="G102" i="1"/>
  <c r="K97" i="2"/>
  <c r="A97" i="2"/>
  <c r="K99" i="2"/>
  <c r="A99" i="2"/>
  <c r="K101" i="2"/>
  <c r="A101" i="2"/>
  <c r="K103" i="2"/>
  <c r="A103" i="2"/>
  <c r="K105" i="2"/>
  <c r="A105" i="2"/>
  <c r="K107" i="2"/>
  <c r="G104" i="1"/>
</calcChain>
</file>

<file path=xl/sharedStrings.xml><?xml version="1.0" encoding="utf-8"?>
<sst xmlns="http://schemas.openxmlformats.org/spreadsheetml/2006/main" count="427" uniqueCount="229">
  <si>
    <t>Rivalry</t>
  </si>
  <si>
    <t>2.1 Difference between competitors in price of similar product:</t>
  </si>
  <si>
    <t>2.2 What % of industry's products are sold at discount:</t>
  </si>
  <si>
    <t>2.3 Customer's ability to recognize brands from industry:</t>
  </si>
  <si>
    <t>2.4 Degree of switching costs</t>
  </si>
  <si>
    <t>1. Number and relative size of competition</t>
  </si>
  <si>
    <t>2. Degree of industry product standardization</t>
  </si>
  <si>
    <t>3. Industry growth rate</t>
  </si>
  <si>
    <t>4. Unused industry production capacity</t>
  </si>
  <si>
    <t>5. Degree to which firms have high fixed costs, high storage costs, or highly perishable goods</t>
  </si>
  <si>
    <t>6. Extent of exit barriers</t>
  </si>
  <si>
    <t>Overall Intensity of Rivalry</t>
  </si>
  <si>
    <t>Buyer Power</t>
  </si>
  <si>
    <t>(weight adds to 100)</t>
  </si>
  <si>
    <t>1.1 Buyer concentration (top 4 buyers as a % of total industry volume sold by buyer)</t>
  </si>
  <si>
    <t>1.2 Buyer switching costs</t>
  </si>
  <si>
    <t>1.3 Demand (supplier industry growth rate)</t>
  </si>
  <si>
    <t>1.4 Possibility of buyer backward integration</t>
  </si>
  <si>
    <t>1. Buyer industry bargaining power</t>
  </si>
  <si>
    <t>2.1 Profitability of average buyer</t>
  </si>
  <si>
    <t>2.2 % of suppliers' products which are sold at a discount</t>
  </si>
  <si>
    <t>2.3 Cost of supplier industry products as a % of total buyer costs</t>
  </si>
  <si>
    <t>2.4 Number of high volume purchases</t>
  </si>
  <si>
    <t>2.5 Impact of suppliers' products on buyer quality/performance</t>
  </si>
  <si>
    <t>2.6 Degree to which supplier products save buyers money</t>
  </si>
  <si>
    <t>Overall Intensity of Buyer Power</t>
  </si>
  <si>
    <t>Supplier Power</t>
  </si>
  <si>
    <t>1. Number and relative size of suppliers</t>
  </si>
  <si>
    <t>2. Buyer industry price sensitivity</t>
  </si>
  <si>
    <t>2. Difficulty of switching suppliers</t>
  </si>
  <si>
    <t>2.2 Difference between suppliers in price of similar products</t>
  </si>
  <si>
    <t>2.3 Importance of suppliers' brands to the end consumer</t>
  </si>
  <si>
    <t>3. Possibility of supplier forward integration</t>
  </si>
  <si>
    <t>Overall Intensity of Supplier Power</t>
  </si>
  <si>
    <t>Threat of New Entrants</t>
  </si>
  <si>
    <t>1. Incumbent firm's cost advantage</t>
  </si>
  <si>
    <t>1.1 Size of scales economies: measured as the slope of the scale curve (see ch. 4 for how to calculate this)</t>
  </si>
  <si>
    <t>2.1 Cost of switching suppliers as a % of total input costs (costs include not just higher prices but all switching costs)</t>
  </si>
  <si>
    <t>1.2 Size of investment in plant and machinery required to enter industry</t>
  </si>
  <si>
    <t>1.3 Size of investment in marketing needed to match incumbent brand awareness</t>
  </si>
  <si>
    <t>1.4 Degree to which incumbents employ property rights, like patents, to protect their market share</t>
  </si>
  <si>
    <t>1.5 Market share required to break even</t>
  </si>
  <si>
    <t>2. Other incumbent firm advantages</t>
  </si>
  <si>
    <t>2.1 Strength of incumbents' brands (how influential in customer purchase decisions?)</t>
  </si>
  <si>
    <t>2.2 Size of switching cost for incumbents' customers</t>
  </si>
  <si>
    <t>2.3 Degree to which network effects affect buying decision</t>
  </si>
  <si>
    <t>2.4 Cost for entrants to comply with government regulations</t>
  </si>
  <si>
    <t>3. Additional considerations</t>
  </si>
  <si>
    <t>3.1 Profitability of average incumbent</t>
  </si>
  <si>
    <t>3.2 Incumbent industry grwoth rate</t>
  </si>
  <si>
    <t>Overall Threat of New Entrants</t>
  </si>
  <si>
    <t>Threat of Substitutes</t>
  </si>
  <si>
    <t>1. Customer awareness of substitutes</t>
  </si>
  <si>
    <t>2. Availability of subsititutes</t>
  </si>
  <si>
    <t>3 Price of substitutes</t>
  </si>
  <si>
    <t>4. Performance of substitutes</t>
  </si>
  <si>
    <t>5. Customer switching costs</t>
  </si>
  <si>
    <t>Overall Threat of Substitutes</t>
  </si>
  <si>
    <t>Industry</t>
  </si>
  <si>
    <t>2. Buyer Power</t>
  </si>
  <si>
    <t>1. Competitor Rivalry</t>
  </si>
  <si>
    <t>3. Supplier Power</t>
  </si>
  <si>
    <t>4. Threat of New Entrants</t>
  </si>
  <si>
    <t>5. Threat of Substitutes</t>
  </si>
  <si>
    <t>Overall Industry Attractiveness</t>
  </si>
  <si>
    <t>Evaluating the Threat of New Entrants</t>
  </si>
  <si>
    <t>Evaluating the Threat of Substitutes</t>
  </si>
  <si>
    <t>3. Price of substitutes</t>
  </si>
  <si>
    <t>5. Overall Threat of Substitutes</t>
  </si>
  <si>
    <t>1. Overall Intensity of Rivalry</t>
  </si>
  <si>
    <t>2. Overall Intensity of Buyer Power</t>
  </si>
  <si>
    <t>3. Overall Intensity of Supplier Power</t>
  </si>
  <si>
    <t>4. Overall Threat of New Entrants</t>
  </si>
  <si>
    <r>
      <t xml:space="preserve">1. Number and Relative Size of Competitors: </t>
    </r>
    <r>
      <rPr>
        <sz val="11"/>
        <color theme="1"/>
        <rFont val="Calibri"/>
        <family val="2"/>
        <scheme val="minor"/>
      </rPr>
      <t>Top 4 competitors combined market share</t>
    </r>
  </si>
  <si>
    <t xml:space="preserve">       Notes/Sources: </t>
  </si>
  <si>
    <t>Evaluating Rivalry</t>
  </si>
  <si>
    <t>Evaluating Buyer Power</t>
  </si>
  <si>
    <t>Evaluating Supplier Power</t>
  </si>
  <si>
    <t xml:space="preserve">   1.1 Buyer concentration (top 4 buyers as a % of total industry volume sold by buyer)</t>
  </si>
  <si>
    <t xml:space="preserve">   1.2 Buyer switching costs</t>
  </si>
  <si>
    <t xml:space="preserve">   1.4 Possibility of buyer backward integration</t>
  </si>
  <si>
    <t xml:space="preserve">   2.1 Profitability of average buyer</t>
  </si>
  <si>
    <t xml:space="preserve">   2.4 Number of high volume purchases</t>
  </si>
  <si>
    <t xml:space="preserve">   2.1 Cost of switching suppliers as a % of total input costs (costs include not just higher prices but all switching costs)</t>
  </si>
  <si>
    <t xml:space="preserve">   2.2 Difference between suppliers in price of similar products</t>
  </si>
  <si>
    <t xml:space="preserve">   2.3 Importance of suppliers' brands to the end consumer</t>
  </si>
  <si>
    <r>
      <rPr>
        <b/>
        <sz val="11"/>
        <rFont val="Calibri"/>
        <family val="2"/>
        <scheme val="minor"/>
      </rPr>
      <t>1. Customer awareness of substitutes:</t>
    </r>
    <r>
      <rPr>
        <sz val="11"/>
        <rFont val="Calibri"/>
        <family val="2"/>
        <scheme val="minor"/>
      </rPr>
      <t xml:space="preserve"> ability to recognize brands from substitute industry</t>
    </r>
  </si>
  <si>
    <t>2. Availability of subsititues</t>
  </si>
  <si>
    <t>1.4 Degree to which incumbents employ property rights (e.g. patents) to protect market share</t>
  </si>
  <si>
    <t>Evaluating the Overall Attractiveness of the Industry</t>
  </si>
  <si>
    <t>Weight %</t>
  </si>
  <si>
    <t>Weight Values (edit here)</t>
  </si>
  <si>
    <t>Overall Industry Attractiveness (5 = most attractive, 1 = least attractive</t>
  </si>
  <si>
    <t>Overall attractiveness of industry based on assessment of threat of substitutes (5 = most attractive, 1 = least attractive)</t>
  </si>
  <si>
    <t>Overall attractiveness of industry based on assessment of threat of new entrants (5 = most attractive, 1 = least attractive)</t>
  </si>
  <si>
    <t>Overall attractiveness of industry based on assessment of supplier power (5 = most attractive, 1 = least attractive)</t>
  </si>
  <si>
    <t>Overall attractiveness of industry based on assessment of buyer power (5 = most attractive, 1 = least attractive)</t>
  </si>
  <si>
    <t>Overall attractiveness of industry based on assessment of rivalry (5 = most attractive, 1 = least attractive)</t>
  </si>
  <si>
    <t>Sub-weight Values (edit here)</t>
  </si>
  <si>
    <t>Sub-weight %</t>
  </si>
  <si>
    <t>&lt;40%</t>
  </si>
  <si>
    <t>40-50%</t>
  </si>
  <si>
    <t>50-60%</t>
  </si>
  <si>
    <t>60-70%</t>
  </si>
  <si>
    <t>&gt;70%</t>
  </si>
  <si>
    <t>&lt;2%</t>
  </si>
  <si>
    <t>2-5%</t>
  </si>
  <si>
    <t>5-10%</t>
  </si>
  <si>
    <t>10-15%</t>
  </si>
  <si>
    <t>&gt;15%</t>
  </si>
  <si>
    <t>Low</t>
  </si>
  <si>
    <t>Med</t>
  </si>
  <si>
    <t>High</t>
  </si>
  <si>
    <t>&lt;0%</t>
  </si>
  <si>
    <t>0-1%</t>
  </si>
  <si>
    <t>1-3%</t>
  </si>
  <si>
    <t>3-5%</t>
  </si>
  <si>
    <t>&gt;5%</t>
  </si>
  <si>
    <t>&lt;70%</t>
  </si>
  <si>
    <t>70-80%</t>
  </si>
  <si>
    <t>80-90%</t>
  </si>
  <si>
    <t>90-100%</t>
  </si>
  <si>
    <t>&gt;100%</t>
  </si>
  <si>
    <t>0-5%</t>
  </si>
  <si>
    <t>&gt;50%</t>
  </si>
  <si>
    <t>30-50%</t>
  </si>
  <si>
    <t>20-30%</t>
  </si>
  <si>
    <t>5-20%</t>
  </si>
  <si>
    <t>&lt;5%</t>
  </si>
  <si>
    <t>Most</t>
  </si>
  <si>
    <t>Half</t>
  </si>
  <si>
    <t>Few</t>
  </si>
  <si>
    <t>&gt;30%</t>
  </si>
  <si>
    <t>10-20%</t>
  </si>
  <si>
    <t>&gt;95%</t>
  </si>
  <si>
    <t>85-95%</t>
  </si>
  <si>
    <t>80-85%</t>
  </si>
  <si>
    <t>Small</t>
  </si>
  <si>
    <t>Large</t>
  </si>
  <si>
    <t>5-15%</t>
  </si>
  <si>
    <t>15-30%</t>
  </si>
  <si>
    <t>30-40%</t>
  </si>
  <si>
    <t>&gt;40%</t>
  </si>
  <si>
    <t>Weak</t>
  </si>
  <si>
    <t>Neutral</t>
  </si>
  <si>
    <t>Strong</t>
  </si>
  <si>
    <t>Better</t>
  </si>
  <si>
    <t>Same</t>
  </si>
  <si>
    <t>Worse</t>
  </si>
  <si>
    <t>Lower</t>
  </si>
  <si>
    <t>Higher</t>
  </si>
  <si>
    <t>Weights</t>
  </si>
  <si>
    <t>Enter Value 1-5 (edit here)</t>
  </si>
  <si>
    <t xml:space="preserve">   2.2 % of incumbents' products which are sold at a discount</t>
  </si>
  <si>
    <t xml:space="preserve">   2.3 Cost of incumbent industry products as a % of total buyer costs</t>
  </si>
  <si>
    <t xml:space="preserve">   2.5 Impact of incumbents' products on buyer quality/performance</t>
  </si>
  <si>
    <t xml:space="preserve">   2.6 Degree to which incumbents' products save buyers money</t>
  </si>
  <si>
    <t xml:space="preserve">   1.3 Demand (incumbent industry growth rate)</t>
  </si>
  <si>
    <t>3.2 Incumbent industry growth rate</t>
  </si>
  <si>
    <t>1.1 Size of scale economies: measured as the slope of the scale curve</t>
  </si>
  <si>
    <t xml:space="preserve">   2.3 Customer's ability to recognize brands from industry</t>
  </si>
  <si>
    <t xml:space="preserve">   2.2 What % of industry's products are sold at discount</t>
  </si>
  <si>
    <t xml:space="preserve">   2.1 Difference between competitors in price of similar product</t>
  </si>
  <si>
    <t>(response here)</t>
  </si>
  <si>
    <r>
      <rPr>
        <b/>
        <sz val="11"/>
        <rFont val="Calibri"/>
        <family val="2"/>
        <scheme val="minor"/>
      </rPr>
      <t>1. Number/size of suppliers:</t>
    </r>
    <r>
      <rPr>
        <sz val="11"/>
        <rFont val="Calibri"/>
        <family val="2"/>
        <scheme val="minor"/>
      </rPr>
      <t xml:space="preserve"> top 4 suppliers combined market share</t>
    </r>
  </si>
  <si>
    <r>
      <t xml:space="preserve">   2.4 Degree of </t>
    </r>
    <r>
      <rPr>
        <sz val="11"/>
        <color theme="1"/>
        <rFont val="Calibri"/>
        <family val="2"/>
        <scheme val="minor"/>
      </rPr>
      <t xml:space="preserve">buyer </t>
    </r>
    <r>
      <rPr>
        <sz val="11"/>
        <color theme="1"/>
        <rFont val="Calibri"/>
        <family val="2"/>
        <scheme val="minor"/>
      </rPr>
      <t>switching costs</t>
    </r>
  </si>
  <si>
    <t>Industries with high growth rates tend to have higher profit margins because incumbents are targeting new customers instead of waging price wars over existing customers.</t>
  </si>
  <si>
    <r>
      <t xml:space="preserve">4. Industry production capacity: </t>
    </r>
    <r>
      <rPr>
        <sz val="11"/>
        <rFont val="Calibri"/>
        <family val="2"/>
        <scheme val="minor"/>
      </rPr>
      <t>% of industry wide production capacity in use</t>
    </r>
  </si>
  <si>
    <t>When buyers are highly profitable they tend to be less price sensitive, meaning the incumbent industry can charge higher prices.</t>
  </si>
  <si>
    <t>When buyers do not have to sell their products at a discount they will be more profitable and less price sensitive.</t>
  </si>
  <si>
    <t>If the quality of the incumbent's product has a large impact on the quality of the buyers' product, the buyers are more willing to pay a premium.</t>
  </si>
  <si>
    <t>If the incumbent's product has a cost-reducing effect on the buyer, the buyer will be less price sensitive.</t>
  </si>
  <si>
    <t>Is it expensive for industry incumbents to find a new supplier? If so, supplier power will be higher.</t>
  </si>
  <si>
    <t>Suppliers that have similar prices tend to be competing in a commodites or near-commodities market. If this is the case, supplier power is low because industry incumbents can easily find similar product at the same price.</t>
  </si>
  <si>
    <t>When suppliers have a strong brand that matters to end consumers, supplier power is high because industry incumbents are willing to pay more for the brand. E.g., Intel processors as a supply to computer manufacturers.</t>
  </si>
  <si>
    <t>In industries where a large market share is required for profitability, it is harder for new entrants to succeed.</t>
  </si>
  <si>
    <t>If there is regulatory red tape around an industry (e.g., products require FDA approval) then the threat of new entrants is lower and industry profits tend to be higher.</t>
  </si>
  <si>
    <t xml:space="preserve">If an industry is such that a given product becomes more valuable to consumers as more consumers use that product  then the threat of new entrants is lower and industry profits tend to be higher. </t>
  </si>
  <si>
    <t>If it is difficult for the incumbents' customers to switch to a new product then the threat of new entrants is lower and industry profits tend to be higher.</t>
  </si>
  <si>
    <t>If the brand of incumbents is influential in a customers decision to purchase product, then the threat of new entrants is lower and industry profits tend to be higher.</t>
  </si>
  <si>
    <t>If the industry incumbents protect trade secrets or employ patents on their products then the threat of new entrants is lower and industry profits tend to be higher.</t>
  </si>
  <si>
    <t>If a large investment is required to achieve the brand awareness enjoyed by incumbents then the threat of new entrants is lower and industry profits tend to be higher.</t>
  </si>
  <si>
    <t>If a large capital outlay is required to compete in this industry then threat of new entrants is lower and industry profits tend to be higher.</t>
  </si>
  <si>
    <t>New ventures tend to get started in highly profitable industries (e.g., software). If there are not high profits to be had in an industry, then the threat of new entrants tends to be lower.</t>
  </si>
  <si>
    <t>Lower industry growth rates usually mean lower industry profitability. If an industry is less profitable, the threat of new entrants goes down.</t>
  </si>
  <si>
    <t>In the absence of strong substitute brands, customers are more likely to stick with the products of the incumbent industry. E.g., before Couchsurfing or AirBnB were well-know brands, customers were more likely to only use hotels while away from home.</t>
  </si>
  <si>
    <t>If substitute products are not widely available then it is less likely that customers of the incumbent industry can/will make the switch. This has a postitive effect on the profitability of the incumbent industry.</t>
  </si>
  <si>
    <t>If substitute products are more expensive than incumbent products then it is less likely that customers of the incumbent industry can/will make the switch. This has a postitive effect on the profitability of the incumbent industry.</t>
  </si>
  <si>
    <t>If substitute products have lower performance than incumbent products then it is less likely that customers of the incumbent industry can/will make the switch. This has a postitive effect on the profitability of the incumbent industry.</t>
  </si>
  <si>
    <t>If the customers of incumbents have a difficult time switching to substitute products then the threat of substitutes is lower. This has a postitive effect on the profitability of the incumbent industry.</t>
  </si>
  <si>
    <t>Companies develop their brands in industries where customers are willing to pay a premium for name-brand products. Strong brands can be an indication of a profitable industry.</t>
  </si>
  <si>
    <t>INSTRUCTIONS for using the Five Forces Excel Tool</t>
  </si>
  <si>
    <t xml:space="preserve">The five forces framework is a tool for evaluating the attractiveness of an industry from the incumbents' point of view - i.e. we typically analyze the industry from the perspective of an industry incumbent. </t>
  </si>
  <si>
    <r>
      <rPr>
        <b/>
        <sz val="12"/>
        <color theme="1"/>
        <rFont val="Calibri"/>
        <family val="2"/>
        <scheme val="minor"/>
      </rPr>
      <t>Step 1:</t>
    </r>
    <r>
      <rPr>
        <sz val="12"/>
        <color theme="1"/>
        <rFont val="Calibri"/>
        <family val="2"/>
        <scheme val="minor"/>
      </rPr>
      <t xml:space="preserve"> Carefully answer the following high level questions about the industry in order to get a clear definition of the industry and who the key players in this industry are.</t>
    </r>
  </si>
  <si>
    <t>How do you define this industry? In 1-2 sentences, give a high-level overview/definition of this industry.</t>
  </si>
  <si>
    <t>Who are the key competitors in this industry? (use as much detail as needed to clearly understand who the competitors are)</t>
  </si>
  <si>
    <t>Who are the buyers to this industry? (what businesses, organizations and/or consumers purchase products or services from this industry?)</t>
  </si>
  <si>
    <t>Who are the suppliers to this industry? (what businesses, organizations and/or individuals supply products or services to this industry)?</t>
  </si>
  <si>
    <t>What are examples of substitute products or services for this industry? (what products or services do what this industry's buyers need but in a different way?)</t>
  </si>
  <si>
    <r>
      <rPr>
        <b/>
        <sz val="12"/>
        <color theme="1"/>
        <rFont val="Calibri"/>
        <family val="2"/>
        <scheme val="minor"/>
      </rPr>
      <t xml:space="preserve">Step 2: </t>
    </r>
    <r>
      <rPr>
        <sz val="12"/>
        <color theme="1"/>
        <rFont val="Calibri"/>
        <family val="2"/>
        <scheme val="minor"/>
      </rPr>
      <t>Complete the 'Five Forces' tab in this worksheet.</t>
    </r>
  </si>
  <si>
    <r>
      <rPr>
        <b/>
        <sz val="12"/>
        <color theme="1"/>
        <rFont val="Calibri"/>
        <family val="2"/>
        <scheme val="minor"/>
      </rPr>
      <t>Glossary:</t>
    </r>
    <r>
      <rPr>
        <sz val="12"/>
        <color theme="1"/>
        <rFont val="Calibri"/>
        <family val="2"/>
        <scheme val="minor"/>
      </rPr>
      <t xml:space="preserve"> The Glossary tab provides additional data for each sub-component, component and force in the five-forces framework as a reference.</t>
    </r>
  </si>
  <si>
    <r>
      <rPr>
        <b/>
        <i/>
        <sz val="12"/>
        <color theme="1"/>
        <rFont val="Calibri"/>
        <family val="2"/>
        <scheme val="minor"/>
      </rPr>
      <t>Instructions for evaluating the five forces:</t>
    </r>
    <r>
      <rPr>
        <i/>
        <sz val="12"/>
        <color theme="1"/>
        <rFont val="Calibri"/>
        <family val="2"/>
        <scheme val="minor"/>
      </rPr>
      <t xml:space="preserve"> Each of the five forces is broken down into several components. For each component you will enter a value 1-5 in column G, corresponding to the values in columns B-F. Use data where available and cite the data in the 'notes/sources' cells. If no data is available, make a logical assumption or a reasoned judgement and note your reasoning in the 'notes/sources' cells.</t>
    </r>
  </si>
  <si>
    <r>
      <rPr>
        <b/>
        <i/>
        <sz val="12"/>
        <color theme="1"/>
        <rFont val="Calibri"/>
        <family val="2"/>
        <scheme val="minor"/>
      </rPr>
      <t>Instructions for assigning weights:</t>
    </r>
    <r>
      <rPr>
        <i/>
        <sz val="12"/>
        <color theme="1"/>
        <rFont val="Calibri"/>
        <family val="2"/>
        <scheme val="minor"/>
      </rPr>
      <t xml:space="preserve"> The default approach is to take an average of your ratings for all components and/or sub-components to calculate overall scores for each of the five forces and an overall industry attractiveness score.  The problem, however, is that there may be times when one sub-component, component or force carries more weight than the others or less weight than the others.  The tool allows you to assign weights for each sub-compoenent, component and force in order to adjust for this reality.  You may manipulate the weight of each component in column I, depending on what you feel is more critical to the industry. In some cases there are sub-components that may also be manipulated with sub-weights in column K.</t>
    </r>
  </si>
  <si>
    <r>
      <rPr>
        <b/>
        <sz val="12"/>
        <color theme="1"/>
        <rFont val="Calibri"/>
        <family val="2"/>
        <scheme val="minor"/>
      </rPr>
      <t>Limitations</t>
    </r>
    <r>
      <rPr>
        <sz val="12"/>
        <color theme="1"/>
        <rFont val="Calibri"/>
        <family val="2"/>
        <scheme val="minor"/>
      </rPr>
      <t>: Many have said that conducting a five forces analysis is more of an art than a science.  This tool is intended to guide you to make well thought out assumptions and reasoned judgements as you evaluate the overall attractiveness of an industry.  This tools is NOT intended to be a complete checklist.  Additionally, there may be situations or industries where the items on the tool are irrelevant, or where the specific numerical guides provided are inappropriate.  This tool is intended as a guide to help an individual think through the issues that are most important for a particular industry.</t>
    </r>
  </si>
  <si>
    <t>What percentage of the market is occupied by the largest 4 incumbent competitors? When a majority of the market is controlled by only a few players, then those competitors can often tacitly collude to keep prices high and keep the industry very attractive and highly profitable.  Highly fragmented markets tend to have fiercer competition and competitors are more likely to undercut each other on price.</t>
  </si>
  <si>
    <t>How standardized is the product or service?  Highly standardized products tend to mean that it is easy for buyers to switch between incumbents and puts more pressure on incuments to be price competitive.  Higher product/service standardization tends to make the industry less attractive.</t>
  </si>
  <si>
    <t>Is there a large difference in price between incumbents with similar product? A larger difference typically means that products are differentiated and it is harder for customers to change easily.  Higher price differnces tends to indicate a more attractive industry.</t>
  </si>
  <si>
    <t>If incumbents in the industry never need to sell their products at a discount, then the industry will tend to be more profitable and attractive.</t>
  </si>
  <si>
    <t>How hard is it for a customers to switch from one incumbent's product to another? The harder it is to replace one company's prducts for anothers, the more attractive this industry wil be.</t>
  </si>
  <si>
    <t xml:space="preserve">When there is significant unused capacity then there are significant capital investments that are being underutilized.  All incumbents want to run their plants at full capacity in order to maximize return on capital.  As a consequence, all companies want to over-produce leading to excess supply and price wars.  Overcapacity tends to make the industry less attractive.  </t>
  </si>
  <si>
    <t>When firms have low fixed costs they are less inclined to fight price wars.  Similarly, if they have low storage costs or if the goods are not perishable and can be stored for a long time, companies can wait out any unattractive prices and wait to sell when prices are attractive.  Low fixed cost, low storage costs, and goods that keep tend to lead to more attractive industries.</t>
  </si>
  <si>
    <t>If it is very difficutl to liquidate assets at reasonable prices and/or redeply assets to different uses then incumbents have significant financial incentive to stay and fight it out. This means companies are more likely to wage price wars and makes the industry less attractive.</t>
  </si>
  <si>
    <t>Looking at the firms that purchase product from industry incumbents ('buyers')--what is the combined market share of the largest 4 buyers? Fewer major players in the buyer industry means that buyers can tacitly collude to demand better prices from the incumbent industry.</t>
  </si>
  <si>
    <t>How hard is it hard for buyers to make their purchases from a different industry incumbent? Are there contracts in place? Exclusivity agreements? Unique synergies between buyer processes and incumbent products/services?  The harder it is for buyers to switch, the less power those buyers have.</t>
  </si>
  <si>
    <t>(Same question as Rivalry Power #3) If the industry incumbents have high demand for their product, then buyer power is weak, which is good for incumbents.</t>
  </si>
  <si>
    <t>Buyer power refers to the relative power of  companies and/or consumers who purchase products or services from the incumbent industry. When buyers have a lot of power they negotiate for lower prices and/or other concessions from incumbent firms.  High buyer power makes the focus industry less attractive.</t>
  </si>
  <si>
    <t>How difficult is it for the buyer to enter the incumbent industry and, essentially, become its own supplier of the products and services of the buyer industry?  The easier it is for buyers to backward integrate, the more power buyers have to negiotiate for lower prices from industry incumbents.</t>
  </si>
  <si>
    <t>Buyer price sensitivity captures how sensitive buyers must be to the price of products and services from the incumbent industry.  The higher the buyer price sensitivity, the more aggressively they will work to find low cost options and drive prices down.</t>
  </si>
  <si>
    <t>What percentage of the buyer's costs are in the incumbent's industry?  If the incumbent industry's products and services constitute a major percentage of the typical buyers' costst then buyers will be far more aggressive about securing lower prices.  More aggressive buyers make the industry less attractive for incumbents.</t>
  </si>
  <si>
    <t>Buyers who buy in very high volumes have greater power to bargain for lower prices when they place their large orders.  Large volume purchases make the industry less attractive for incumbents.</t>
  </si>
  <si>
    <t>Supplier power refers to the relative power of  firms who sell materials/products from the incumbent industry. High supplier power has a negative effect on the profitability of the incumbent industry.</t>
  </si>
  <si>
    <t>(similar logic to 1.1 under buyer power) Looking at the 4 largest firms that sell product to the industry incumbents ("suppliers")--what is their combined market share? A high combined market share means fewer suppliers which means these suppliers can work together to keep prices high.  This makes the industry less attractive for incumbents.</t>
  </si>
  <si>
    <t>(similar logic to 1.2 under buyer power) The more difficult it is for incumbent firms to switch suppliers, the more power suppliers have relative to incumbents.  This makes the industry less attractive for incumbents.</t>
  </si>
  <si>
    <t>Can the suppliers enter the incumbent industry? If so, suppliers can simply enter the industry if they do not like the terms buyers are offering.  If it is easy for suppliers to forward integrate, then suppliers have greater power relative to industry incumbents.</t>
  </si>
  <si>
    <t>Rivalry refers to competition between firms within the incumbent industry. Lower levels of rivalry tend to have a positive effect on industry profits.</t>
  </si>
  <si>
    <t>The threat of new entrants refers to the possibility of newcomers in an industry entering and capturing existing market share from incumbents. If barriers to entry in an industry are high, the threat of new entrants is low, making the industry more attractive for incumbents.</t>
  </si>
  <si>
    <t xml:space="preserve">When incumbent firms have significant cost advantages, then new entrants will have a hard time entering and gaining market share in profitable ways.  </t>
  </si>
  <si>
    <t xml:space="preserve">Think of the scale curve as cost per unit on the y axis and total units on the x axis. A steeper scale curve (e.g., 95%) means that economies of scale are easier to achieve in this industry, which lowers barriers to entry for new entrants. </t>
  </si>
  <si>
    <t>The threat of substitutes refers to the possibility of industry customers switching to a new product that is not necessarily in direct rivalry rith industry incumbents. E.g., driving instead of flying when Honda is not in direct rivalry with Delta.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</si>
</sst>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sz val="14"/>
      <color theme="0"/>
      <name val="Calibri"/>
      <family val="2"/>
      <scheme val="minor"/>
    </font>
    <font>
      <sz val="12"/>
      <name val="Calibri"/>
      <family val="2"/>
      <scheme val="minor"/>
    </font>
    <font>
      <b/>
      <sz val="12"/>
      <name val="Calibri"/>
      <family val="2"/>
      <scheme val="minor"/>
    </font>
    <font>
      <sz val="8"/>
      <color theme="1"/>
      <name val="Calibri"/>
      <family val="2"/>
      <scheme val="minor"/>
    </font>
    <font>
      <sz val="9"/>
      <color theme="1"/>
      <name val="Calibri"/>
      <family val="2"/>
      <scheme val="minor"/>
    </font>
    <font>
      <b/>
      <sz val="12"/>
      <color theme="0"/>
      <name val="Calibri"/>
      <family val="2"/>
      <scheme val="minor"/>
    </font>
    <font>
      <sz val="14"/>
      <color theme="0"/>
      <name val="Calibri"/>
      <family val="2"/>
      <scheme val="minor"/>
    </font>
    <font>
      <sz val="14"/>
      <name val="Calibri"/>
      <family val="2"/>
      <scheme val="minor"/>
    </font>
    <font>
      <sz val="12"/>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name val="Arial"/>
      <family val="2"/>
    </font>
    <font>
      <sz val="8"/>
      <color theme="0" tint="-0.499984740745262"/>
      <name val="Calibri"/>
      <family val="2"/>
      <scheme val="minor"/>
    </font>
    <font>
      <i/>
      <sz val="12"/>
      <color theme="1"/>
      <name val="Calibri"/>
      <family val="2"/>
      <scheme val="minor"/>
    </font>
    <font>
      <sz val="10"/>
      <color theme="1"/>
      <name val="Calibri"/>
      <family val="2"/>
      <scheme val="minor"/>
    </font>
    <font>
      <sz val="8"/>
      <name val="Calibri"/>
      <family val="2"/>
      <scheme val="minor"/>
    </font>
    <font>
      <b/>
      <sz val="11"/>
      <color theme="0"/>
      <name val="Calibri"/>
      <family val="2"/>
      <scheme val="minor"/>
    </font>
    <font>
      <b/>
      <sz val="14"/>
      <color theme="1"/>
      <name val="Calibri"/>
      <family val="2"/>
      <scheme val="minor"/>
    </font>
    <font>
      <b/>
      <i/>
      <sz val="12"/>
      <color theme="1"/>
      <name val="Calibri"/>
      <family val="2"/>
      <scheme val="minor"/>
    </font>
  </fonts>
  <fills count="21">
    <fill>
      <patternFill patternType="none"/>
    </fill>
    <fill>
      <patternFill patternType="gray125"/>
    </fill>
    <fill>
      <patternFill patternType="solid">
        <fgColor rgb="FFFF0000"/>
        <bgColor indexed="64"/>
      </patternFill>
    </fill>
    <fill>
      <patternFill patternType="solid">
        <fgColor rgb="FFE10202"/>
        <bgColor indexed="64"/>
      </patternFill>
    </fill>
    <fill>
      <patternFill patternType="solid">
        <fgColor theme="1"/>
        <bgColor indexed="64"/>
      </patternFill>
    </fill>
    <fill>
      <patternFill patternType="solid">
        <fgColor rgb="FFFFFF00"/>
        <bgColor indexed="64"/>
      </patternFill>
    </fill>
    <fill>
      <patternFill patternType="solid">
        <fgColor theme="9"/>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rgb="FF00B0F0"/>
        <bgColor indexed="64"/>
      </patternFill>
    </fill>
    <fill>
      <patternFill patternType="solid">
        <fgColor rgb="FFFFFF99"/>
        <bgColor indexed="64"/>
      </patternFill>
    </fill>
    <fill>
      <patternFill patternType="solid">
        <fgColor rgb="FFFF6600"/>
        <bgColor indexed="64"/>
      </patternFill>
    </fill>
    <fill>
      <patternFill patternType="solid">
        <fgColor rgb="FF0099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66"/>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rgb="FF7030A0"/>
        <bgColor indexed="64"/>
      </patternFill>
    </fill>
    <fill>
      <patternFill patternType="solid">
        <fgColor theme="9" tint="-0.249977111117893"/>
        <bgColor indexed="64"/>
      </patternFill>
    </fill>
  </fills>
  <borders count="4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6600"/>
      </left>
      <right style="thin">
        <color rgb="FFFF6600"/>
      </right>
      <top style="thin">
        <color rgb="FFFF6600"/>
      </top>
      <bottom style="thin">
        <color rgb="FFFF6600"/>
      </bottom>
      <diagonal/>
    </border>
    <border>
      <left style="thin">
        <color rgb="FFFF6600"/>
      </left>
      <right/>
      <top style="thin">
        <color rgb="FFFF6600"/>
      </top>
      <bottom style="thin">
        <color rgb="FFFF6600"/>
      </bottom>
      <diagonal/>
    </border>
    <border>
      <left/>
      <right/>
      <top style="thin">
        <color rgb="FFFF6600"/>
      </top>
      <bottom style="thin">
        <color rgb="FFFF6600"/>
      </bottom>
      <diagonal/>
    </border>
    <border>
      <left/>
      <right style="thin">
        <color rgb="FFFF6600"/>
      </right>
      <top style="thin">
        <color rgb="FFFF6600"/>
      </top>
      <bottom style="thin">
        <color rgb="FFFF6600"/>
      </bottom>
      <diagonal/>
    </border>
    <border>
      <left style="thin">
        <color theme="7" tint="-0.249977111117893"/>
      </left>
      <right style="thin">
        <color theme="7" tint="-0.249977111117893"/>
      </right>
      <top style="thin">
        <color theme="7" tint="-0.249977111117893"/>
      </top>
      <bottom style="thin">
        <color theme="7" tint="-0.249977111117893"/>
      </bottom>
      <diagonal/>
    </border>
    <border>
      <left style="thin">
        <color theme="7" tint="-0.249977111117893"/>
      </left>
      <right/>
      <top style="thin">
        <color theme="7" tint="-0.249977111117893"/>
      </top>
      <bottom style="thin">
        <color theme="7" tint="-0.249977111117893"/>
      </bottom>
      <diagonal/>
    </border>
    <border>
      <left/>
      <right/>
      <top style="thin">
        <color theme="7" tint="-0.249977111117893"/>
      </top>
      <bottom style="thin">
        <color theme="7" tint="-0.249977111117893"/>
      </bottom>
      <diagonal/>
    </border>
    <border>
      <left/>
      <right style="thin">
        <color theme="7" tint="-0.249977111117893"/>
      </right>
      <top style="thin">
        <color theme="7" tint="-0.249977111117893"/>
      </top>
      <bottom style="thin">
        <color theme="7" tint="-0.249977111117893"/>
      </bottom>
      <diagonal/>
    </border>
    <border>
      <left style="thin">
        <color rgb="FF009900"/>
      </left>
      <right style="thin">
        <color rgb="FF009900"/>
      </right>
      <top style="thin">
        <color rgb="FF009900"/>
      </top>
      <bottom style="thin">
        <color rgb="FF009900"/>
      </bottom>
      <diagonal/>
    </border>
    <border>
      <left style="thin">
        <color rgb="FF009900"/>
      </left>
      <right/>
      <top style="thin">
        <color rgb="FF009900"/>
      </top>
      <bottom style="thin">
        <color rgb="FF009900"/>
      </bottom>
      <diagonal/>
    </border>
    <border>
      <left/>
      <right/>
      <top style="thin">
        <color rgb="FF009900"/>
      </top>
      <bottom style="thin">
        <color rgb="FF009900"/>
      </bottom>
      <diagonal/>
    </border>
    <border>
      <left/>
      <right style="thin">
        <color rgb="FF009900"/>
      </right>
      <top style="thin">
        <color rgb="FF009900"/>
      </top>
      <bottom style="thin">
        <color rgb="FF009900"/>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rgb="FFFF0000"/>
      </top>
      <bottom/>
      <diagonal/>
    </border>
    <border>
      <left style="thin">
        <color rgb="FFFF0000"/>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bottom style="thin">
        <color theme="1" tint="0.249977111117893"/>
      </bottom>
      <diagonal/>
    </border>
    <border>
      <left style="thin">
        <color theme="7" tint="-0.249977111117893"/>
      </left>
      <right/>
      <top style="thin">
        <color theme="7" tint="-0.249977111117893"/>
      </top>
      <bottom style="thin">
        <color theme="7" tint="-0.499984740745262"/>
      </bottom>
      <diagonal/>
    </border>
    <border>
      <left/>
      <right/>
      <top style="thin">
        <color theme="7" tint="-0.249977111117893"/>
      </top>
      <bottom style="thin">
        <color theme="7" tint="-0.499984740745262"/>
      </bottom>
      <diagonal/>
    </border>
    <border>
      <left/>
      <right style="thin">
        <color theme="7" tint="-0.249977111117893"/>
      </right>
      <top style="thin">
        <color theme="7" tint="-0.249977111117893"/>
      </top>
      <bottom style="thin">
        <color theme="7" tint="-0.499984740745262"/>
      </bottom>
      <diagonal/>
    </border>
    <border>
      <left/>
      <right/>
      <top style="thin">
        <color rgb="FF009900"/>
      </top>
      <bottom/>
      <diagonal/>
    </border>
    <border>
      <left style="thin">
        <color rgb="FF009900"/>
      </left>
      <right/>
      <top style="thin">
        <color rgb="FF009900"/>
      </top>
      <bottom/>
      <diagonal/>
    </border>
    <border>
      <left/>
      <right style="thin">
        <color rgb="FF009900"/>
      </right>
      <top style="thin">
        <color rgb="FF009900"/>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3">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66">
    <xf numFmtId="0" fontId="0" fillId="0" borderId="0" xfId="0"/>
    <xf numFmtId="0" fontId="0" fillId="0" borderId="0" xfId="0" applyAlignment="1">
      <alignment horizontal="center"/>
    </xf>
    <xf numFmtId="0" fontId="7" fillId="4" borderId="0" xfId="0" applyFont="1" applyFill="1"/>
    <xf numFmtId="0" fontId="7" fillId="4" borderId="0" xfId="0" applyFont="1" applyFill="1" applyAlignment="1">
      <alignment vertical="center"/>
    </xf>
    <xf numFmtId="0" fontId="6" fillId="2" borderId="0" xfId="0" applyFont="1" applyFill="1"/>
    <xf numFmtId="0" fontId="0" fillId="2" borderId="0" xfId="0" applyFill="1"/>
    <xf numFmtId="0" fontId="6" fillId="0" borderId="0" xfId="0" applyFont="1" applyFill="1"/>
    <xf numFmtId="0" fontId="0" fillId="0" borderId="0" xfId="0" applyFill="1"/>
    <xf numFmtId="0" fontId="11" fillId="5" borderId="1" xfId="0" applyFont="1" applyFill="1" applyBorder="1"/>
    <xf numFmtId="2" fontId="6" fillId="0" borderId="0" xfId="0" applyNumberFormat="1" applyFont="1" applyFill="1"/>
    <xf numFmtId="0" fontId="11" fillId="6" borderId="0" xfId="0" applyFont="1" applyFill="1"/>
    <xf numFmtId="0" fontId="12" fillId="6" borderId="0" xfId="0" applyFont="1" applyFill="1"/>
    <xf numFmtId="0" fontId="13" fillId="0" borderId="0" xfId="0" applyFont="1" applyAlignment="1">
      <alignment horizontal="center"/>
    </xf>
    <xf numFmtId="0" fontId="6" fillId="0" borderId="0" xfId="0" applyFont="1"/>
    <xf numFmtId="0" fontId="0" fillId="7" borderId="0" xfId="0" applyFill="1"/>
    <xf numFmtId="0" fontId="6" fillId="7" borderId="0" xfId="0" applyFont="1" applyFill="1"/>
    <xf numFmtId="0" fontId="0" fillId="0" borderId="0" xfId="0" applyAlignment="1">
      <alignment horizontal="left"/>
    </xf>
    <xf numFmtId="0" fontId="0" fillId="8" borderId="0" xfId="0" applyFill="1"/>
    <xf numFmtId="0" fontId="6" fillId="8" borderId="0" xfId="0" applyFont="1" applyFill="1"/>
    <xf numFmtId="0" fontId="0" fillId="9" borderId="0" xfId="0" applyFill="1"/>
    <xf numFmtId="0" fontId="6" fillId="9" borderId="0" xfId="0" applyFont="1" applyFill="1"/>
    <xf numFmtId="0" fontId="0" fillId="10" borderId="0" xfId="0" applyFill="1"/>
    <xf numFmtId="0" fontId="6" fillId="10" borderId="0" xfId="0" applyFont="1" applyFill="1"/>
    <xf numFmtId="2" fontId="11" fillId="5" borderId="1" xfId="0" applyNumberFormat="1" applyFont="1" applyFill="1" applyBorder="1"/>
    <xf numFmtId="0" fontId="11" fillId="5" borderId="2" xfId="0" applyFont="1" applyFill="1" applyBorder="1"/>
    <xf numFmtId="0" fontId="0" fillId="0" borderId="0" xfId="0" applyBorder="1"/>
    <xf numFmtId="0" fontId="0" fillId="4" borderId="0" xfId="0" applyFill="1" applyBorder="1"/>
    <xf numFmtId="0" fontId="0" fillId="0" borderId="0" xfId="0" applyProtection="1">
      <protection locked="0"/>
    </xf>
    <xf numFmtId="0" fontId="0" fillId="0" borderId="0" xfId="0" applyProtection="1"/>
    <xf numFmtId="2" fontId="6" fillId="0" borderId="22" xfId="0" applyNumberFormat="1" applyFont="1" applyBorder="1" applyProtection="1"/>
    <xf numFmtId="2" fontId="0" fillId="0" borderId="4" xfId="0" applyNumberFormat="1" applyBorder="1" applyProtection="1"/>
    <xf numFmtId="2" fontId="0" fillId="0" borderId="10" xfId="0" applyNumberFormat="1" applyBorder="1" applyProtection="1"/>
    <xf numFmtId="2" fontId="0" fillId="0" borderId="14" xfId="0" applyNumberFormat="1" applyBorder="1" applyProtection="1"/>
    <xf numFmtId="2" fontId="0" fillId="0" borderId="18" xfId="0" applyNumberFormat="1" applyBorder="1" applyProtection="1"/>
    <xf numFmtId="2" fontId="0" fillId="0" borderId="22" xfId="0" applyNumberFormat="1" applyBorder="1" applyProtection="1"/>
    <xf numFmtId="2" fontId="6" fillId="0" borderId="2" xfId="0" applyNumberFormat="1" applyFont="1" applyBorder="1" applyProtection="1"/>
    <xf numFmtId="0" fontId="11" fillId="0" borderId="0" xfId="0" applyFont="1" applyProtection="1"/>
    <xf numFmtId="0" fontId="15" fillId="0" borderId="0" xfId="0" applyFont="1" applyFill="1" applyAlignment="1" applyProtection="1">
      <alignment vertical="center"/>
    </xf>
    <xf numFmtId="0" fontId="0" fillId="0" borderId="0" xfId="0" applyFont="1" applyAlignment="1">
      <alignment wrapText="1"/>
    </xf>
    <xf numFmtId="0" fontId="22" fillId="0" borderId="0" xfId="0" applyFont="1" applyProtection="1"/>
    <xf numFmtId="0" fontId="22" fillId="5" borderId="1" xfId="0" applyFont="1" applyFill="1" applyBorder="1" applyProtection="1"/>
    <xf numFmtId="0" fontId="22" fillId="4" borderId="0" xfId="0" applyFont="1" applyFill="1" applyProtection="1"/>
    <xf numFmtId="0" fontId="13" fillId="0" borderId="0" xfId="0" applyFont="1" applyAlignment="1" applyProtection="1">
      <alignment horizontal="center" wrapText="1"/>
    </xf>
    <xf numFmtId="0" fontId="6" fillId="0" borderId="0" xfId="0" applyFont="1" applyAlignment="1" applyProtection="1">
      <alignment horizontal="center" vertical="center"/>
    </xf>
    <xf numFmtId="0" fontId="0" fillId="0" borderId="0" xfId="0" applyBorder="1" applyAlignment="1" applyProtection="1">
      <alignment horizontal="center"/>
    </xf>
    <xf numFmtId="0" fontId="19" fillId="0" borderId="0" xfId="0" applyFont="1" applyAlignment="1" applyProtection="1"/>
    <xf numFmtId="0" fontId="0" fillId="0" borderId="0" xfId="0" applyAlignment="1" applyProtection="1">
      <alignment horizontal="center"/>
    </xf>
    <xf numFmtId="0" fontId="23" fillId="0" borderId="0" xfId="0" applyFont="1" applyAlignment="1" applyProtection="1">
      <alignment vertical="top" wrapText="1"/>
    </xf>
    <xf numFmtId="0" fontId="20" fillId="0" borderId="0" xfId="0" applyFont="1" applyFill="1" applyProtection="1"/>
    <xf numFmtId="0" fontId="5" fillId="0" borderId="0" xfId="0" applyFont="1" applyProtection="1"/>
    <xf numFmtId="0" fontId="11" fillId="0" borderId="0" xfId="0" applyFont="1" applyBorder="1" applyProtection="1"/>
    <xf numFmtId="0" fontId="14" fillId="0" borderId="0" xfId="0" applyFont="1" applyAlignment="1" applyProtection="1">
      <alignment wrapText="1"/>
    </xf>
    <xf numFmtId="0" fontId="19" fillId="0" borderId="5" xfId="0" applyFont="1" applyBorder="1" applyProtection="1"/>
    <xf numFmtId="0" fontId="11" fillId="0" borderId="3" xfId="0" applyFont="1" applyBorder="1" applyProtection="1"/>
    <xf numFmtId="0" fontId="21" fillId="0" borderId="0" xfId="0" applyFont="1" applyFill="1" applyProtection="1"/>
    <xf numFmtId="0" fontId="21" fillId="0" borderId="0" xfId="0" applyFont="1" applyFill="1" applyAlignment="1" applyProtection="1"/>
    <xf numFmtId="0" fontId="20" fillId="0" borderId="0" xfId="0" applyFont="1" applyFill="1" applyAlignment="1" applyProtection="1">
      <alignment horizontal="left"/>
    </xf>
    <xf numFmtId="0" fontId="0" fillId="0" borderId="13" xfId="0" applyBorder="1" applyProtection="1"/>
    <xf numFmtId="0" fontId="0" fillId="0" borderId="17" xfId="0" applyBorder="1" applyProtection="1"/>
    <xf numFmtId="0" fontId="11" fillId="0" borderId="0" xfId="0" applyFont="1" applyFill="1" applyProtection="1"/>
    <xf numFmtId="0" fontId="21" fillId="0" borderId="0" xfId="0" applyFont="1" applyFill="1" applyAlignment="1" applyProtection="1">
      <alignment horizontal="left"/>
    </xf>
    <xf numFmtId="0" fontId="19" fillId="0" borderId="0" xfId="0" applyFont="1" applyAlignment="1" applyProtection="1">
      <alignment horizontal="left"/>
    </xf>
    <xf numFmtId="0" fontId="19" fillId="0" borderId="20" xfId="0" applyFont="1" applyBorder="1" applyProtection="1"/>
    <xf numFmtId="0" fontId="0" fillId="0" borderId="21" xfId="0" applyBorder="1" applyProtection="1"/>
    <xf numFmtId="0" fontId="13" fillId="0" borderId="0" xfId="0" applyFont="1" applyAlignment="1" applyProtection="1">
      <alignment wrapText="1"/>
    </xf>
    <xf numFmtId="0" fontId="0" fillId="0" borderId="3" xfId="0" applyBorder="1" applyProtection="1"/>
    <xf numFmtId="0" fontId="0" fillId="0" borderId="9" xfId="0" applyBorder="1" applyProtection="1"/>
    <xf numFmtId="0" fontId="0" fillId="0" borderId="20" xfId="0" applyFont="1" applyBorder="1" applyProtection="1"/>
    <xf numFmtId="0" fontId="6" fillId="0" borderId="23" xfId="0" applyFont="1" applyBorder="1" applyProtection="1"/>
    <xf numFmtId="0" fontId="0" fillId="0" borderId="24" xfId="0" applyBorder="1" applyProtection="1"/>
    <xf numFmtId="9" fontId="13" fillId="0" borderId="0" xfId="29" applyFont="1" applyBorder="1" applyAlignment="1" applyProtection="1">
      <alignment horizontal="center"/>
    </xf>
    <xf numFmtId="9" fontId="13" fillId="0" borderId="0" xfId="29" applyFont="1" applyAlignment="1" applyProtection="1">
      <alignment horizontal="center"/>
    </xf>
    <xf numFmtId="0" fontId="0" fillId="13" borderId="6" xfId="0" applyFill="1" applyBorder="1" applyAlignment="1" applyProtection="1">
      <alignment horizontal="center"/>
    </xf>
    <xf numFmtId="0" fontId="0" fillId="13" borderId="7" xfId="0" applyFill="1" applyBorder="1" applyAlignment="1" applyProtection="1">
      <alignment horizontal="center"/>
    </xf>
    <xf numFmtId="0" fontId="0" fillId="13" borderId="11" xfId="0" applyFill="1" applyBorder="1" applyAlignment="1" applyProtection="1">
      <alignment horizontal="center"/>
    </xf>
    <xf numFmtId="0" fontId="0" fillId="13" borderId="15" xfId="0" applyFill="1" applyBorder="1" applyAlignment="1" applyProtection="1">
      <alignment horizontal="center"/>
    </xf>
    <xf numFmtId="0" fontId="0" fillId="13" borderId="19" xfId="0" applyFill="1" applyBorder="1" applyAlignment="1" applyProtection="1">
      <alignment horizontal="center"/>
    </xf>
    <xf numFmtId="0" fontId="0" fillId="0" borderId="0" xfId="30" applyNumberFormat="1" applyFont="1" applyAlignment="1">
      <alignment horizontal="center"/>
    </xf>
    <xf numFmtId="0" fontId="0" fillId="0" borderId="0" xfId="0" applyNumberFormat="1" applyAlignment="1">
      <alignment horizontal="center"/>
    </xf>
    <xf numFmtId="0" fontId="11" fillId="0" borderId="0" xfId="0" applyFont="1" applyAlignment="1" applyProtection="1">
      <alignment horizontal="center" vertical="center"/>
    </xf>
    <xf numFmtId="0" fontId="0" fillId="0" borderId="0" xfId="0" applyAlignment="1" applyProtection="1">
      <alignment horizontal="center" vertical="center"/>
    </xf>
    <xf numFmtId="9" fontId="11" fillId="0" borderId="0" xfId="0" applyNumberFormat="1" applyFont="1" applyAlignment="1" applyProtection="1">
      <alignment horizontal="center" vertical="center"/>
    </xf>
    <xf numFmtId="0" fontId="11" fillId="0" borderId="0" xfId="0" quotePrefix="1" applyFont="1" applyAlignment="1" applyProtection="1">
      <alignment horizontal="center" vertical="center"/>
    </xf>
    <xf numFmtId="0" fontId="10" fillId="0" borderId="0" xfId="0" applyFont="1" applyFill="1" applyAlignment="1" applyProtection="1">
      <alignment horizontal="center" vertical="center"/>
    </xf>
    <xf numFmtId="0" fontId="0" fillId="0" borderId="0" xfId="0" applyFill="1" applyProtection="1"/>
    <xf numFmtId="0" fontId="16" fillId="0" borderId="0" xfId="0" applyFont="1" applyFill="1" applyAlignment="1" applyProtection="1">
      <alignment horizontal="center" vertical="center"/>
    </xf>
    <xf numFmtId="0" fontId="22" fillId="0" borderId="0" xfId="0" applyFont="1" applyFill="1" applyProtection="1"/>
    <xf numFmtId="0" fontId="17" fillId="0" borderId="0" xfId="0" applyFont="1" applyFill="1" applyAlignment="1" applyProtection="1">
      <alignment horizontal="center" vertical="center"/>
    </xf>
    <xf numFmtId="2" fontId="12" fillId="0" borderId="3" xfId="0" applyNumberFormat="1" applyFont="1" applyBorder="1" applyProtection="1"/>
    <xf numFmtId="0" fontId="0" fillId="0" borderId="26" xfId="0" applyFill="1" applyBorder="1" applyProtection="1"/>
    <xf numFmtId="0" fontId="0" fillId="0" borderId="25" xfId="0" applyBorder="1" applyProtection="1"/>
    <xf numFmtId="0" fontId="0" fillId="0" borderId="0" xfId="0" applyNumberFormat="1" applyAlignment="1" applyProtection="1">
      <alignment horizontal="center"/>
    </xf>
    <xf numFmtId="0" fontId="0" fillId="13" borderId="1" xfId="0" applyFill="1" applyBorder="1" applyAlignment="1" applyProtection="1">
      <alignment horizontal="center"/>
    </xf>
    <xf numFmtId="0" fontId="13" fillId="13" borderId="1" xfId="0" applyFont="1" applyFill="1" applyBorder="1" applyAlignment="1" applyProtection="1">
      <alignment horizontal="center"/>
    </xf>
    <xf numFmtId="0" fontId="0" fillId="13" borderId="27" xfId="0" applyFill="1" applyBorder="1" applyAlignment="1" applyProtection="1">
      <alignment horizontal="center"/>
    </xf>
    <xf numFmtId="0" fontId="13" fillId="13" borderId="28" xfId="0" applyFont="1" applyFill="1" applyBorder="1" applyAlignment="1" applyProtection="1">
      <alignment horizontal="center"/>
    </xf>
    <xf numFmtId="0" fontId="13" fillId="13" borderId="27" xfId="0" applyFont="1" applyFill="1" applyBorder="1" applyAlignment="1" applyProtection="1">
      <alignment horizontal="center"/>
    </xf>
    <xf numFmtId="0" fontId="13" fillId="13" borderId="27" xfId="29" applyNumberFormat="1" applyFont="1" applyFill="1" applyBorder="1" applyAlignment="1" applyProtection="1">
      <alignment horizontal="center"/>
    </xf>
    <xf numFmtId="0" fontId="0" fillId="0" borderId="5" xfId="0" applyFont="1" applyBorder="1" applyProtection="1"/>
    <xf numFmtId="0" fontId="0" fillId="0" borderId="8" xfId="0" applyFont="1" applyBorder="1" applyProtection="1"/>
    <xf numFmtId="0" fontId="0" fillId="0" borderId="12" xfId="0" applyFont="1" applyBorder="1" applyProtection="1"/>
    <xf numFmtId="0" fontId="11" fillId="0" borderId="16" xfId="0" applyFont="1" applyFill="1" applyBorder="1" applyProtection="1"/>
    <xf numFmtId="0" fontId="0" fillId="0" borderId="0" xfId="0" applyBorder="1" applyProtection="1"/>
    <xf numFmtId="0" fontId="19" fillId="0" borderId="29" xfId="0" applyFont="1" applyBorder="1" applyProtection="1"/>
    <xf numFmtId="0" fontId="0" fillId="0" borderId="30" xfId="0" applyBorder="1" applyProtection="1"/>
    <xf numFmtId="2" fontId="6" fillId="0" borderId="31" xfId="0" applyNumberFormat="1" applyFont="1" applyBorder="1" applyProtection="1"/>
    <xf numFmtId="0" fontId="19" fillId="0" borderId="8" xfId="0" applyFont="1" applyFill="1" applyBorder="1" applyProtection="1"/>
    <xf numFmtId="0" fontId="11" fillId="0" borderId="9" xfId="0" applyFont="1" applyFill="1" applyBorder="1" applyProtection="1"/>
    <xf numFmtId="2" fontId="12" fillId="0" borderId="10" xfId="0" applyNumberFormat="1" applyFont="1" applyFill="1" applyBorder="1" applyProtection="1"/>
    <xf numFmtId="0" fontId="20" fillId="0" borderId="33" xfId="0" applyFont="1" applyFill="1" applyBorder="1" applyProtection="1"/>
    <xf numFmtId="0" fontId="0" fillId="0" borderId="32" xfId="0" applyBorder="1" applyProtection="1"/>
    <xf numFmtId="2" fontId="6" fillId="0" borderId="34" xfId="0" applyNumberFormat="1" applyFont="1" applyBorder="1" applyProtection="1"/>
    <xf numFmtId="0" fontId="4" fillId="0" borderId="0" xfId="0" applyFont="1" applyProtection="1"/>
    <xf numFmtId="0" fontId="24" fillId="0" borderId="0" xfId="0" applyFont="1" applyFill="1" applyBorder="1" applyAlignment="1" applyProtection="1">
      <alignment horizontal="right"/>
    </xf>
    <xf numFmtId="0" fontId="0" fillId="0" borderId="0" xfId="0" applyAlignment="1">
      <alignment wrapText="1"/>
    </xf>
    <xf numFmtId="0" fontId="0" fillId="0" borderId="0" xfId="0" applyAlignment="1" applyProtection="1">
      <alignment wrapText="1"/>
      <protection locked="0"/>
    </xf>
    <xf numFmtId="0" fontId="16" fillId="9" borderId="0" xfId="0" applyFont="1" applyFill="1" applyAlignment="1" applyProtection="1">
      <alignment horizontal="center" vertical="center"/>
    </xf>
    <xf numFmtId="0" fontId="19" fillId="0" borderId="0" xfId="0" applyFont="1" applyBorder="1" applyProtection="1"/>
    <xf numFmtId="0" fontId="11" fillId="0" borderId="0" xfId="0" applyFont="1" applyFill="1" applyBorder="1" applyProtection="1"/>
    <xf numFmtId="0" fontId="17" fillId="0" borderId="0" xfId="0" applyFont="1" applyFill="1" applyBorder="1" applyAlignment="1" applyProtection="1">
      <alignment horizontal="center" vertical="center"/>
    </xf>
    <xf numFmtId="0" fontId="0" fillId="0" borderId="0" xfId="0" applyFill="1" applyBorder="1" applyProtection="1"/>
    <xf numFmtId="0" fontId="0" fillId="0" borderId="0" xfId="0" applyFont="1" applyFill="1" applyBorder="1" applyProtection="1"/>
    <xf numFmtId="0" fontId="6" fillId="0" borderId="0" xfId="0" applyFont="1" applyFill="1" applyBorder="1" applyProtection="1"/>
    <xf numFmtId="0" fontId="3" fillId="0" borderId="0" xfId="0" applyFont="1" applyAlignment="1">
      <alignment wrapText="1"/>
    </xf>
    <xf numFmtId="0" fontId="19" fillId="0" borderId="0" xfId="0" applyFont="1" applyAlignment="1" applyProtection="1">
      <alignment vertical="top"/>
    </xf>
    <xf numFmtId="0" fontId="20" fillId="0" borderId="0" xfId="0" applyFont="1" applyFill="1" applyAlignment="1" applyProtection="1">
      <alignment vertical="top"/>
    </xf>
    <xf numFmtId="0" fontId="4" fillId="0" borderId="0" xfId="0" applyFont="1" applyAlignment="1" applyProtection="1">
      <alignment vertical="top"/>
    </xf>
    <xf numFmtId="0" fontId="5" fillId="0" borderId="0" xfId="0" applyFont="1" applyAlignment="1" applyProtection="1">
      <alignment vertical="top"/>
    </xf>
    <xf numFmtId="0" fontId="21" fillId="0" borderId="0" xfId="0" applyFont="1" applyFill="1" applyAlignment="1" applyProtection="1">
      <alignment vertical="top"/>
    </xf>
    <xf numFmtId="0" fontId="20" fillId="0" borderId="0" xfId="0" applyFont="1" applyFill="1" applyAlignment="1" applyProtection="1">
      <alignment horizontal="left" vertical="top"/>
    </xf>
    <xf numFmtId="0" fontId="21" fillId="0" borderId="0" xfId="0" applyFont="1" applyFill="1" applyAlignment="1" applyProtection="1">
      <alignment horizontal="left" vertical="top"/>
    </xf>
    <xf numFmtId="0" fontId="19" fillId="0" borderId="0" xfId="0" applyFont="1" applyAlignment="1" applyProtection="1">
      <alignment horizontal="left" vertical="top"/>
    </xf>
    <xf numFmtId="0" fontId="19" fillId="0" borderId="0" xfId="0" applyFont="1" applyAlignment="1">
      <alignment wrapText="1"/>
    </xf>
    <xf numFmtId="0" fontId="0" fillId="16" borderId="0" xfId="0" applyFill="1"/>
    <xf numFmtId="0" fontId="24" fillId="13" borderId="36" xfId="0" applyFont="1" applyFill="1" applyBorder="1"/>
    <xf numFmtId="0" fontId="25" fillId="13" borderId="37" xfId="0" applyFont="1" applyFill="1" applyBorder="1" applyAlignment="1">
      <alignment vertical="top" wrapText="1"/>
    </xf>
    <xf numFmtId="0" fontId="25" fillId="16" borderId="38" xfId="0" applyFont="1" applyFill="1" applyBorder="1" applyAlignment="1">
      <alignment vertical="top" wrapText="1"/>
    </xf>
    <xf numFmtId="0" fontId="24" fillId="13" borderId="36" xfId="0" quotePrefix="1" applyFont="1" applyFill="1" applyBorder="1" applyAlignment="1">
      <alignment wrapText="1"/>
    </xf>
    <xf numFmtId="0" fontId="25" fillId="13" borderId="39" xfId="0" applyFont="1" applyFill="1" applyBorder="1" applyAlignment="1">
      <alignment vertical="top" wrapText="1"/>
    </xf>
    <xf numFmtId="0" fontId="2" fillId="0" borderId="0" xfId="0" applyFont="1" applyAlignment="1">
      <alignment wrapText="1"/>
    </xf>
    <xf numFmtId="0" fontId="24" fillId="0" borderId="0" xfId="0" applyFont="1" applyAlignment="1">
      <alignment wrapText="1"/>
    </xf>
    <xf numFmtId="0" fontId="28" fillId="17" borderId="0" xfId="0" applyFont="1" applyFill="1"/>
    <xf numFmtId="0" fontId="0" fillId="17" borderId="35" xfId="0" applyFill="1" applyBorder="1" applyAlignment="1">
      <alignment wrapText="1"/>
    </xf>
    <xf numFmtId="0" fontId="0" fillId="17" borderId="0" xfId="0" applyFill="1"/>
    <xf numFmtId="0" fontId="0" fillId="17" borderId="0" xfId="0" applyFont="1" applyFill="1" applyAlignment="1">
      <alignment wrapText="1"/>
    </xf>
    <xf numFmtId="0" fontId="0" fillId="17" borderId="0" xfId="0" applyFill="1" applyAlignment="1">
      <alignment wrapText="1"/>
    </xf>
    <xf numFmtId="0" fontId="10" fillId="2" borderId="0" xfId="0" applyFont="1" applyFill="1" applyAlignment="1" applyProtection="1">
      <alignment horizontal="center" vertical="center"/>
    </xf>
    <xf numFmtId="0" fontId="27" fillId="2" borderId="0" xfId="0" applyFont="1" applyFill="1" applyAlignment="1">
      <alignment wrapText="1"/>
    </xf>
    <xf numFmtId="0" fontId="10" fillId="20" borderId="0" xfId="0" applyFont="1" applyFill="1" applyAlignment="1" applyProtection="1">
      <alignment horizontal="center" vertical="center"/>
    </xf>
    <xf numFmtId="0" fontId="27" fillId="20" borderId="0" xfId="0" applyFont="1" applyFill="1" applyAlignment="1">
      <alignment wrapText="1"/>
    </xf>
    <xf numFmtId="0" fontId="10" fillId="19" borderId="0" xfId="0" applyFont="1" applyFill="1" applyAlignment="1" applyProtection="1">
      <alignment horizontal="center" vertical="center"/>
    </xf>
    <xf numFmtId="0" fontId="27" fillId="19" borderId="0" xfId="0" applyFont="1" applyFill="1" applyAlignment="1">
      <alignment wrapText="1"/>
    </xf>
    <xf numFmtId="0" fontId="21" fillId="0" borderId="0" xfId="0" applyFont="1" applyFill="1" applyAlignment="1" applyProtection="1">
      <alignment vertical="top" wrapText="1"/>
    </xf>
    <xf numFmtId="0" fontId="16" fillId="18" borderId="0" xfId="0" applyFont="1" applyFill="1" applyAlignment="1" applyProtection="1">
      <alignment horizontal="center" vertical="center"/>
    </xf>
    <xf numFmtId="0" fontId="27" fillId="18" borderId="0" xfId="0" applyFont="1" applyFill="1" applyAlignment="1">
      <alignment wrapText="1"/>
    </xf>
    <xf numFmtId="0" fontId="27" fillId="9" borderId="0" xfId="0" applyFont="1" applyFill="1" applyAlignment="1">
      <alignment wrapText="1"/>
    </xf>
    <xf numFmtId="0" fontId="15" fillId="14" borderId="0" xfId="0" applyFont="1" applyFill="1" applyAlignment="1" applyProtection="1">
      <alignment horizontal="center" vertical="center"/>
    </xf>
    <xf numFmtId="0" fontId="24" fillId="0" borderId="25" xfId="0" applyFont="1" applyFill="1" applyBorder="1" applyAlignment="1" applyProtection="1">
      <alignment horizontal="right"/>
    </xf>
    <xf numFmtId="0" fontId="24" fillId="0" borderId="0" xfId="0" applyFont="1" applyFill="1" applyBorder="1" applyAlignment="1" applyProtection="1">
      <alignment horizontal="right"/>
    </xf>
    <xf numFmtId="0" fontId="10" fillId="3" borderId="0" xfId="0" applyFont="1" applyFill="1" applyAlignment="1" applyProtection="1">
      <alignment horizontal="center" vertical="center"/>
    </xf>
    <xf numFmtId="0" fontId="10" fillId="7" borderId="0" xfId="0" applyFont="1" applyFill="1" applyAlignment="1" applyProtection="1">
      <alignment horizontal="center" vertical="center"/>
    </xf>
    <xf numFmtId="0" fontId="10" fillId="11" borderId="0" xfId="0" applyFont="1" applyFill="1" applyAlignment="1" applyProtection="1">
      <alignment horizontal="center" vertical="center"/>
    </xf>
    <xf numFmtId="0" fontId="16" fillId="12" borderId="0" xfId="0" applyFont="1" applyFill="1" applyAlignment="1" applyProtection="1">
      <alignment horizontal="center" vertical="center"/>
    </xf>
    <xf numFmtId="0" fontId="16" fillId="9" borderId="0" xfId="0" applyFont="1" applyFill="1" applyAlignment="1" applyProtection="1">
      <alignment horizontal="center" vertical="center"/>
    </xf>
    <xf numFmtId="0" fontId="17" fillId="15" borderId="0" xfId="0" applyFont="1" applyFill="1" applyAlignment="1" applyProtection="1">
      <alignment horizontal="center" vertical="center"/>
    </xf>
    <xf numFmtId="0" fontId="24" fillId="0" borderId="32" xfId="0" applyFont="1" applyFill="1" applyBorder="1" applyAlignment="1" applyProtection="1">
      <alignment horizontal="right"/>
    </xf>
  </cellXfs>
  <cellStyles count="33">
    <cellStyle name="Comma" xfId="30"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31" builtinId="8" hidden="1"/>
    <cellStyle name="Normal" xfId="0" builtinId="0"/>
    <cellStyle name="Percent" xfId="29" builtinId="5"/>
  </cellStyles>
  <dxfs count="5">
    <dxf>
      <font>
        <color rgb="FF193320"/>
      </font>
      <fill>
        <patternFill>
          <bgColor rgb="FFBBDFC4"/>
        </patternFill>
      </fill>
    </dxf>
    <dxf>
      <font>
        <color rgb="FF193320"/>
      </font>
      <fill>
        <patternFill>
          <bgColor rgb="FFBBDFC4"/>
        </patternFill>
      </fill>
    </dxf>
    <dxf>
      <font>
        <color rgb="FF193320"/>
      </font>
      <fill>
        <patternFill>
          <bgColor rgb="FFBBDFC4"/>
        </patternFill>
      </fill>
    </dxf>
    <dxf>
      <font>
        <color rgb="FF193320"/>
      </font>
      <fill>
        <patternFill patternType="solid">
          <fgColor auto="1"/>
          <bgColor rgb="FFBBDFC4"/>
        </patternFill>
      </fill>
    </dxf>
    <dxf>
      <font>
        <color rgb="FF193320"/>
      </font>
      <fill>
        <patternFill>
          <bgColor rgb="FFBBDFC4"/>
        </patternFill>
      </fill>
    </dxf>
  </dxfs>
  <tableStyles count="0" defaultTableStyle="TableStyleMedium9" defaultPivotStyle="PivotStyleMedium4"/>
  <colors>
    <mruColors>
      <color rgb="FF009900"/>
      <color rgb="FFFF6600"/>
      <color rgb="FFFFFF66"/>
      <color rgb="FFBBDFC4"/>
      <color rgb="FF193320"/>
      <color rgb="FFCCFFCC"/>
      <color rgb="FF2E603B"/>
      <color rgb="FF8DC99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6"/>
  <sheetViews>
    <sheetView tabSelected="1" workbookViewId="0">
      <selection activeCell="A28" sqref="A28"/>
    </sheetView>
  </sheetViews>
  <sheetFormatPr defaultColWidth="8.875" defaultRowHeight="15.75" x14ac:dyDescent="0.25"/>
  <cols>
    <col min="1" max="1" width="97" customWidth="1"/>
  </cols>
  <sheetData>
    <row r="1" spans="1:1" ht="18.75" x14ac:dyDescent="0.3">
      <c r="A1" s="141" t="s">
        <v>191</v>
      </c>
    </row>
    <row r="2" spans="1:1" ht="31.5" x14ac:dyDescent="0.25">
      <c r="A2" s="38" t="s">
        <v>192</v>
      </c>
    </row>
    <row r="3" spans="1:1" ht="12.75" customHeight="1" thickBot="1" x14ac:dyDescent="0.3">
      <c r="A3" s="38"/>
    </row>
    <row r="4" spans="1:1" ht="31.5" x14ac:dyDescent="0.25">
      <c r="A4" s="142" t="s">
        <v>193</v>
      </c>
    </row>
    <row r="5" spans="1:1" x14ac:dyDescent="0.25">
      <c r="A5" s="134" t="s">
        <v>194</v>
      </c>
    </row>
    <row r="6" spans="1:1" ht="48" customHeight="1" x14ac:dyDescent="0.25">
      <c r="A6" s="135" t="s">
        <v>163</v>
      </c>
    </row>
    <row r="7" spans="1:1" s="133" customFormat="1" ht="9.75" customHeight="1" x14ac:dyDescent="0.25">
      <c r="A7" s="136"/>
    </row>
    <row r="8" spans="1:1" ht="31.5" x14ac:dyDescent="0.25">
      <c r="A8" s="137" t="s">
        <v>195</v>
      </c>
    </row>
    <row r="9" spans="1:1" ht="48" customHeight="1" x14ac:dyDescent="0.25">
      <c r="A9" s="135" t="s">
        <v>163</v>
      </c>
    </row>
    <row r="10" spans="1:1" s="133" customFormat="1" ht="8.25" customHeight="1" x14ac:dyDescent="0.25">
      <c r="A10" s="136"/>
    </row>
    <row r="11" spans="1:1" ht="31.5" x14ac:dyDescent="0.25">
      <c r="A11" s="137" t="s">
        <v>196</v>
      </c>
    </row>
    <row r="12" spans="1:1" ht="48" customHeight="1" x14ac:dyDescent="0.25">
      <c r="A12" s="135" t="s">
        <v>163</v>
      </c>
    </row>
    <row r="13" spans="1:1" s="133" customFormat="1" ht="9" customHeight="1" x14ac:dyDescent="0.25">
      <c r="A13" s="136"/>
    </row>
    <row r="14" spans="1:1" ht="31.5" x14ac:dyDescent="0.25">
      <c r="A14" s="137" t="s">
        <v>197</v>
      </c>
    </row>
    <row r="15" spans="1:1" ht="48" customHeight="1" x14ac:dyDescent="0.25">
      <c r="A15" s="135" t="s">
        <v>163</v>
      </c>
    </row>
    <row r="16" spans="1:1" s="133" customFormat="1" ht="9" customHeight="1" x14ac:dyDescent="0.25">
      <c r="A16" s="136"/>
    </row>
    <row r="17" spans="1:3" ht="31.5" x14ac:dyDescent="0.25">
      <c r="A17" s="137" t="s">
        <v>198</v>
      </c>
    </row>
    <row r="18" spans="1:3" ht="48" customHeight="1" thickBot="1" x14ac:dyDescent="0.3">
      <c r="A18" s="138" t="s">
        <v>163</v>
      </c>
      <c r="B18" s="27"/>
      <c r="C18" s="27"/>
    </row>
    <row r="19" spans="1:3" x14ac:dyDescent="0.25">
      <c r="B19" s="27"/>
      <c r="C19" s="27"/>
    </row>
    <row r="20" spans="1:3" x14ac:dyDescent="0.25">
      <c r="A20" s="143" t="s">
        <v>199</v>
      </c>
      <c r="B20" s="27"/>
      <c r="C20" s="27"/>
    </row>
    <row r="21" spans="1:3" s="114" customFormat="1" ht="71.25" customHeight="1" x14ac:dyDescent="0.25">
      <c r="A21" s="140" t="s">
        <v>201</v>
      </c>
      <c r="B21" s="115"/>
      <c r="C21" s="115"/>
    </row>
    <row r="22" spans="1:3" ht="119.25" customHeight="1" x14ac:dyDescent="0.25">
      <c r="A22" s="140" t="s">
        <v>202</v>
      </c>
      <c r="B22" s="27"/>
      <c r="C22" s="27"/>
    </row>
    <row r="23" spans="1:3" x14ac:dyDescent="0.25">
      <c r="B23" s="27"/>
      <c r="C23" s="27"/>
    </row>
    <row r="24" spans="1:3" ht="31.5" x14ac:dyDescent="0.25">
      <c r="A24" s="144" t="s">
        <v>200</v>
      </c>
      <c r="B24" s="27"/>
      <c r="C24" s="27"/>
    </row>
    <row r="26" spans="1:3" ht="94.5" x14ac:dyDescent="0.25">
      <c r="A26" s="145" t="s">
        <v>203</v>
      </c>
    </row>
  </sheetData>
  <phoneticPr fontId="26" type="noConversion"/>
  <pageMargins left="0.7" right="0.7" top="0.75" bottom="0.75" header="0.3" footer="0.3"/>
  <pageSetup scale="99"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04"/>
  <sheetViews>
    <sheetView topLeftCell="A88" workbookViewId="0">
      <selection activeCell="M20" sqref="M20"/>
    </sheetView>
  </sheetViews>
  <sheetFormatPr defaultColWidth="12.125" defaultRowHeight="21.95" customHeight="1" x14ac:dyDescent="0.25"/>
  <cols>
    <col min="1" max="1" width="82.875" style="28" customWidth="1"/>
    <col min="2" max="6" width="10.125" style="28" customWidth="1"/>
    <col min="7" max="7" width="12.125" style="28" customWidth="1"/>
    <col min="8" max="8" width="3.5" style="84" customWidth="1"/>
    <col min="9" max="9" width="12.125" style="28"/>
    <col min="10" max="10" width="5.875" style="28" customWidth="1"/>
    <col min="11" max="11" width="12.125" style="28"/>
    <col min="12" max="12" width="5.875" style="28" customWidth="1"/>
    <col min="13" max="16384" width="12.125" style="28"/>
  </cols>
  <sheetData>
    <row r="1" spans="1:13" ht="30" customHeight="1" x14ac:dyDescent="0.25">
      <c r="A1" s="159" t="s">
        <v>75</v>
      </c>
      <c r="B1" s="159"/>
      <c r="C1" s="159"/>
      <c r="D1" s="159"/>
      <c r="E1" s="159"/>
      <c r="F1" s="159"/>
      <c r="G1" s="159"/>
      <c r="H1" s="83"/>
      <c r="I1" s="156" t="s">
        <v>151</v>
      </c>
      <c r="J1" s="156"/>
      <c r="K1" s="156"/>
      <c r="L1" s="156"/>
    </row>
    <row r="2" spans="1:13" ht="41.25" customHeight="1" x14ac:dyDescent="0.25">
      <c r="B2" s="43">
        <v>1</v>
      </c>
      <c r="C2" s="43">
        <v>2</v>
      </c>
      <c r="D2" s="43">
        <v>3</v>
      </c>
      <c r="E2" s="43">
        <v>4</v>
      </c>
      <c r="F2" s="43">
        <v>5</v>
      </c>
      <c r="G2" s="42" t="s">
        <v>152</v>
      </c>
      <c r="I2" s="42" t="s">
        <v>91</v>
      </c>
      <c r="J2" s="42" t="s">
        <v>90</v>
      </c>
      <c r="K2" s="42" t="s">
        <v>98</v>
      </c>
      <c r="L2" s="42" t="s">
        <v>99</v>
      </c>
      <c r="M2" s="36"/>
    </row>
    <row r="3" spans="1:13" ht="21.75" customHeight="1" x14ac:dyDescent="0.25">
      <c r="A3" s="45" t="s">
        <v>73</v>
      </c>
      <c r="B3" s="81">
        <v>0.4</v>
      </c>
      <c r="C3" s="79" t="s">
        <v>101</v>
      </c>
      <c r="D3" s="79" t="s">
        <v>102</v>
      </c>
      <c r="E3" s="79" t="s">
        <v>103</v>
      </c>
      <c r="F3" s="79" t="s">
        <v>104</v>
      </c>
      <c r="G3" s="72"/>
      <c r="I3" s="92">
        <v>1</v>
      </c>
      <c r="J3" s="70">
        <f>I3/SUM(I17,I15,I13,I11,I5,I3)</f>
        <v>0.16666666666666666</v>
      </c>
      <c r="K3" s="70"/>
      <c r="L3" s="70"/>
    </row>
    <row r="4" spans="1:13" ht="15.75" x14ac:dyDescent="0.25">
      <c r="A4" s="47" t="s">
        <v>74</v>
      </c>
      <c r="B4" s="81"/>
      <c r="C4" s="80"/>
      <c r="D4" s="80"/>
      <c r="E4" s="80"/>
      <c r="F4" s="80"/>
      <c r="G4" s="91"/>
      <c r="I4" s="46"/>
      <c r="J4" s="70"/>
      <c r="K4" s="70"/>
      <c r="L4" s="70"/>
    </row>
    <row r="5" spans="1:13" ht="21.75" customHeight="1" x14ac:dyDescent="0.25">
      <c r="A5" s="48" t="s">
        <v>6</v>
      </c>
      <c r="B5" s="80"/>
      <c r="C5" s="80"/>
      <c r="D5" s="80"/>
      <c r="E5" s="80"/>
      <c r="F5" s="80"/>
      <c r="G5" s="91"/>
      <c r="I5" s="92">
        <v>1</v>
      </c>
      <c r="J5" s="70">
        <f>I5/SUM(I3,I5,I11,I13,I15,I17)</f>
        <v>0.16666666666666666</v>
      </c>
      <c r="K5" s="70"/>
      <c r="L5" s="70"/>
    </row>
    <row r="6" spans="1:13" ht="21.75" customHeight="1" x14ac:dyDescent="0.25">
      <c r="A6" s="112" t="s">
        <v>162</v>
      </c>
      <c r="B6" s="79" t="s">
        <v>105</v>
      </c>
      <c r="C6" s="79" t="s">
        <v>106</v>
      </c>
      <c r="D6" s="79" t="s">
        <v>107</v>
      </c>
      <c r="E6" s="79" t="s">
        <v>108</v>
      </c>
      <c r="F6" s="79" t="s">
        <v>109</v>
      </c>
      <c r="G6" s="72"/>
      <c r="I6" s="46"/>
      <c r="J6" s="70"/>
      <c r="K6" s="93">
        <v>1</v>
      </c>
      <c r="L6" s="70">
        <f>K6/SUM($K$6:$K$9)</f>
        <v>0.25</v>
      </c>
    </row>
    <row r="7" spans="1:13" ht="21.75" customHeight="1" x14ac:dyDescent="0.25">
      <c r="A7" s="112" t="s">
        <v>161</v>
      </c>
      <c r="B7" s="81">
        <v>1</v>
      </c>
      <c r="C7" s="81">
        <v>0.75</v>
      </c>
      <c r="D7" s="81">
        <v>0.5</v>
      </c>
      <c r="E7" s="81">
        <v>0.25</v>
      </c>
      <c r="F7" s="81">
        <v>0</v>
      </c>
      <c r="G7" s="72"/>
      <c r="I7" s="46"/>
      <c r="J7" s="70"/>
      <c r="K7" s="93">
        <v>1</v>
      </c>
      <c r="L7" s="70">
        <f>K7/SUM($K$6:$K$9)</f>
        <v>0.25</v>
      </c>
    </row>
    <row r="8" spans="1:13" ht="21.75" customHeight="1" x14ac:dyDescent="0.25">
      <c r="A8" s="112" t="s">
        <v>160</v>
      </c>
      <c r="B8" s="79" t="s">
        <v>110</v>
      </c>
      <c r="C8" s="82"/>
      <c r="D8" s="79" t="s">
        <v>111</v>
      </c>
      <c r="E8" s="79"/>
      <c r="F8" s="79" t="s">
        <v>112</v>
      </c>
      <c r="G8" s="72"/>
      <c r="I8" s="46"/>
      <c r="J8" s="70"/>
      <c r="K8" s="93">
        <v>1</v>
      </c>
      <c r="L8" s="70">
        <f>K8/SUM($K$6:$K$9)</f>
        <v>0.25</v>
      </c>
    </row>
    <row r="9" spans="1:13" ht="21.75" customHeight="1" x14ac:dyDescent="0.25">
      <c r="A9" s="112" t="s">
        <v>165</v>
      </c>
      <c r="B9" s="79" t="s">
        <v>110</v>
      </c>
      <c r="C9" s="79"/>
      <c r="D9" s="79" t="s">
        <v>111</v>
      </c>
      <c r="E9" s="79"/>
      <c r="F9" s="79" t="s">
        <v>112</v>
      </c>
      <c r="G9" s="72"/>
      <c r="I9" s="46"/>
      <c r="J9" s="70"/>
      <c r="K9" s="93">
        <v>1</v>
      </c>
      <c r="L9" s="70">
        <f>K9/SUM($K$6:$K$9)</f>
        <v>0.25</v>
      </c>
    </row>
    <row r="10" spans="1:13" ht="15.75" x14ac:dyDescent="0.25">
      <c r="A10" s="47" t="s">
        <v>74</v>
      </c>
      <c r="B10" s="80"/>
      <c r="C10" s="80"/>
      <c r="D10" s="80"/>
      <c r="E10" s="80"/>
      <c r="F10" s="80"/>
      <c r="G10" s="91"/>
      <c r="I10" s="46"/>
      <c r="J10" s="70"/>
      <c r="K10" s="70"/>
      <c r="L10" s="70"/>
    </row>
    <row r="11" spans="1:13" ht="21.75" customHeight="1" x14ac:dyDescent="0.25">
      <c r="A11" s="48" t="s">
        <v>7</v>
      </c>
      <c r="B11" s="79" t="s">
        <v>113</v>
      </c>
      <c r="C11" s="79" t="s">
        <v>114</v>
      </c>
      <c r="D11" s="79" t="s">
        <v>115</v>
      </c>
      <c r="E11" s="79" t="s">
        <v>116</v>
      </c>
      <c r="F11" s="79" t="s">
        <v>117</v>
      </c>
      <c r="G11" s="72"/>
      <c r="I11" s="92">
        <v>1</v>
      </c>
      <c r="J11" s="70">
        <f>I11/SUM(I3,I5,I11,I13,I15,I17)</f>
        <v>0.16666666666666666</v>
      </c>
      <c r="K11" s="70"/>
      <c r="L11" s="70"/>
    </row>
    <row r="12" spans="1:13" ht="15.75" x14ac:dyDescent="0.25">
      <c r="A12" s="47" t="s">
        <v>74</v>
      </c>
      <c r="B12" s="79"/>
      <c r="C12" s="79"/>
      <c r="D12" s="79"/>
      <c r="E12" s="79"/>
      <c r="F12" s="79"/>
      <c r="G12" s="91"/>
      <c r="I12" s="46"/>
      <c r="J12" s="70"/>
      <c r="K12" s="70"/>
      <c r="L12" s="70"/>
    </row>
    <row r="13" spans="1:13" ht="21.75" customHeight="1" x14ac:dyDescent="0.25">
      <c r="A13" s="48" t="s">
        <v>167</v>
      </c>
      <c r="B13" s="79" t="s">
        <v>118</v>
      </c>
      <c r="C13" s="79" t="s">
        <v>119</v>
      </c>
      <c r="D13" s="79" t="s">
        <v>120</v>
      </c>
      <c r="E13" s="79" t="s">
        <v>121</v>
      </c>
      <c r="F13" s="79" t="s">
        <v>122</v>
      </c>
      <c r="G13" s="72"/>
      <c r="I13" s="92">
        <v>1</v>
      </c>
      <c r="J13" s="70">
        <f>I13/SUM(I3,I5,I11,I13,I15,I17)</f>
        <v>0.16666666666666666</v>
      </c>
      <c r="K13" s="70"/>
      <c r="L13" s="70"/>
    </row>
    <row r="14" spans="1:13" ht="15.75" x14ac:dyDescent="0.25">
      <c r="A14" s="47" t="s">
        <v>74</v>
      </c>
      <c r="B14" s="79"/>
      <c r="C14" s="79"/>
      <c r="D14" s="79"/>
      <c r="E14" s="79"/>
      <c r="F14" s="79"/>
      <c r="G14" s="91"/>
      <c r="I14" s="46"/>
      <c r="J14" s="70"/>
      <c r="K14" s="70"/>
      <c r="L14" s="70"/>
    </row>
    <row r="15" spans="1:13" ht="21.75" customHeight="1" x14ac:dyDescent="0.25">
      <c r="A15" s="48" t="s">
        <v>9</v>
      </c>
      <c r="B15" s="79" t="s">
        <v>112</v>
      </c>
      <c r="C15" s="79"/>
      <c r="D15" s="79" t="s">
        <v>111</v>
      </c>
      <c r="E15" s="79"/>
      <c r="F15" s="79" t="s">
        <v>110</v>
      </c>
      <c r="G15" s="72"/>
      <c r="I15" s="92">
        <v>1</v>
      </c>
      <c r="J15" s="70">
        <f>I15/SUM(I3,I5,I11,I13,I15,I17)</f>
        <v>0.16666666666666666</v>
      </c>
      <c r="K15" s="70"/>
      <c r="L15" s="70"/>
    </row>
    <row r="16" spans="1:13" ht="15.75" x14ac:dyDescent="0.25">
      <c r="A16" s="47" t="s">
        <v>74</v>
      </c>
      <c r="B16" s="79"/>
      <c r="C16" s="79"/>
      <c r="D16" s="79"/>
      <c r="E16" s="79"/>
      <c r="F16" s="79"/>
      <c r="G16" s="91"/>
      <c r="I16" s="46"/>
      <c r="J16" s="70"/>
      <c r="K16" s="70"/>
      <c r="L16" s="70"/>
      <c r="M16" s="36"/>
    </row>
    <row r="17" spans="1:12" ht="21.75" customHeight="1" x14ac:dyDescent="0.25">
      <c r="A17" s="48" t="s">
        <v>10</v>
      </c>
      <c r="B17" s="79" t="s">
        <v>112</v>
      </c>
      <c r="C17" s="79"/>
      <c r="D17" s="79" t="s">
        <v>111</v>
      </c>
      <c r="E17" s="79"/>
      <c r="F17" s="79" t="s">
        <v>110</v>
      </c>
      <c r="G17" s="72"/>
      <c r="I17" s="92">
        <v>1</v>
      </c>
      <c r="J17" s="70">
        <f>I17/SUM(I3,I5,I11,I13,I15,I17)</f>
        <v>0.16666666666666666</v>
      </c>
      <c r="K17" s="70"/>
      <c r="L17" s="70"/>
    </row>
    <row r="18" spans="1:12" ht="15.75" x14ac:dyDescent="0.25">
      <c r="A18" s="47" t="s">
        <v>74</v>
      </c>
      <c r="B18" s="50"/>
      <c r="C18" s="50"/>
      <c r="D18" s="50"/>
      <c r="E18" s="50"/>
      <c r="F18" s="50"/>
      <c r="I18" s="44"/>
      <c r="J18" s="44"/>
      <c r="K18" s="44"/>
      <c r="L18" s="44"/>
    </row>
    <row r="19" spans="1:12" ht="27.75" customHeight="1" x14ac:dyDescent="0.25">
      <c r="A19" s="52" t="s">
        <v>97</v>
      </c>
      <c r="B19" s="53"/>
      <c r="C19" s="53"/>
      <c r="D19" s="53"/>
      <c r="E19" s="53"/>
      <c r="F19" s="90"/>
      <c r="G19" s="88">
        <f>'Calculations Hub'!K21</f>
        <v>0</v>
      </c>
      <c r="H19" s="89"/>
      <c r="I19" s="51"/>
      <c r="J19" s="51"/>
      <c r="K19" s="51"/>
      <c r="L19" s="51"/>
    </row>
    <row r="20" spans="1:12" ht="21.95" customHeight="1" x14ac:dyDescent="0.25">
      <c r="A20" s="157" t="str">
        <f>IF(AND(1&lt;=G19, G19&lt;2),"Based on assessment of rivalry, this industry is very unattractive for incumbents.",IF(AND(2&lt;=G19, G19&lt;3),"Based on assessment of rivalry, this industry is moderately unattractive for incumbents.",IF(AND(3&lt;=G19, G19&lt;4),"Based on assessment of rivalry, this industry is moderately attractive for incumbents.",IF(AND(4&lt;=G19, G19&lt;=5),"Based on assessment of rivalry, this industry is very attractive for incumbents."," "))))</f>
        <v xml:space="preserve"> </v>
      </c>
      <c r="B20" s="157"/>
      <c r="C20" s="157"/>
      <c r="D20" s="157"/>
      <c r="E20" s="157"/>
      <c r="F20" s="157"/>
      <c r="G20" s="157"/>
    </row>
    <row r="21" spans="1:12" ht="21.95" customHeight="1" x14ac:dyDescent="0.25">
      <c r="F21" s="102"/>
    </row>
    <row r="22" spans="1:12" s="37" customFormat="1" ht="30" customHeight="1" x14ac:dyDescent="0.25">
      <c r="A22" s="161" t="s">
        <v>76</v>
      </c>
      <c r="B22" s="161"/>
      <c r="C22" s="161"/>
      <c r="D22" s="161"/>
      <c r="E22" s="161"/>
      <c r="F22" s="161"/>
      <c r="G22" s="161"/>
      <c r="H22" s="85"/>
      <c r="I22" s="156" t="s">
        <v>151</v>
      </c>
      <c r="J22" s="156"/>
      <c r="K22" s="156"/>
      <c r="L22" s="156"/>
    </row>
    <row r="23" spans="1:12" ht="21.95" customHeight="1" x14ac:dyDescent="0.25">
      <c r="B23" s="43">
        <v>1</v>
      </c>
      <c r="C23" s="43">
        <v>2</v>
      </c>
      <c r="D23" s="43">
        <v>3</v>
      </c>
      <c r="E23" s="43">
        <v>4</v>
      </c>
      <c r="F23" s="43">
        <v>5</v>
      </c>
    </row>
    <row r="24" spans="1:12" ht="21.95" customHeight="1" x14ac:dyDescent="0.25">
      <c r="A24" s="48" t="s">
        <v>18</v>
      </c>
      <c r="B24" s="79"/>
      <c r="C24" s="79"/>
      <c r="D24" s="79"/>
      <c r="E24" s="79"/>
      <c r="F24" s="79"/>
      <c r="I24" s="94">
        <v>1</v>
      </c>
      <c r="J24" s="70">
        <f>I24/SUM(I24,I30)</f>
        <v>0.5</v>
      </c>
      <c r="K24" s="70"/>
      <c r="L24" s="70"/>
    </row>
    <row r="25" spans="1:12" ht="21.95" customHeight="1" x14ac:dyDescent="0.25">
      <c r="A25" s="112" t="s">
        <v>78</v>
      </c>
      <c r="B25" s="79" t="s">
        <v>104</v>
      </c>
      <c r="C25" s="79" t="s">
        <v>103</v>
      </c>
      <c r="D25" s="79" t="s">
        <v>102</v>
      </c>
      <c r="E25" s="79" t="s">
        <v>101</v>
      </c>
      <c r="F25" s="79" t="s">
        <v>100</v>
      </c>
      <c r="G25" s="73"/>
      <c r="I25" s="46"/>
      <c r="J25" s="46"/>
      <c r="K25" s="97">
        <v>1</v>
      </c>
      <c r="L25" s="71">
        <f>K25/SUM($K$25:$K$28)</f>
        <v>0.25</v>
      </c>
    </row>
    <row r="26" spans="1:12" ht="21.95" customHeight="1" x14ac:dyDescent="0.25">
      <c r="A26" s="49" t="s">
        <v>79</v>
      </c>
      <c r="B26" s="79" t="s">
        <v>110</v>
      </c>
      <c r="C26" s="79"/>
      <c r="D26" s="79" t="s">
        <v>111</v>
      </c>
      <c r="E26" s="79"/>
      <c r="F26" s="79" t="s">
        <v>112</v>
      </c>
      <c r="G26" s="73"/>
      <c r="I26" s="46"/>
      <c r="J26" s="46"/>
      <c r="K26" s="97">
        <v>1</v>
      </c>
      <c r="L26" s="71">
        <f>K26/SUM($K$25:$K$28)</f>
        <v>0.25</v>
      </c>
    </row>
    <row r="27" spans="1:12" ht="21.95" customHeight="1" x14ac:dyDescent="0.25">
      <c r="A27" s="112" t="s">
        <v>157</v>
      </c>
      <c r="B27" s="79" t="s">
        <v>113</v>
      </c>
      <c r="C27" s="79" t="s">
        <v>114</v>
      </c>
      <c r="D27" s="79" t="s">
        <v>115</v>
      </c>
      <c r="E27" s="79" t="s">
        <v>116</v>
      </c>
      <c r="F27" s="79" t="s">
        <v>117</v>
      </c>
      <c r="G27" s="73"/>
      <c r="I27" s="46"/>
      <c r="J27" s="46"/>
      <c r="K27" s="97">
        <v>1</v>
      </c>
      <c r="L27" s="71">
        <f>K27/SUM($K$25:$K$28)</f>
        <v>0.25</v>
      </c>
    </row>
    <row r="28" spans="1:12" ht="21.95" customHeight="1" x14ac:dyDescent="0.25">
      <c r="A28" s="49" t="s">
        <v>80</v>
      </c>
      <c r="B28" s="79" t="s">
        <v>112</v>
      </c>
      <c r="C28" s="79"/>
      <c r="D28" s="79" t="s">
        <v>111</v>
      </c>
      <c r="E28" s="79"/>
      <c r="F28" s="79" t="s">
        <v>110</v>
      </c>
      <c r="G28" s="73"/>
      <c r="I28" s="46"/>
      <c r="J28" s="46"/>
      <c r="K28" s="97">
        <v>1</v>
      </c>
      <c r="L28" s="71">
        <f>K28/SUM($K$25:$K$28)</f>
        <v>0.25</v>
      </c>
    </row>
    <row r="29" spans="1:12" ht="15.75" x14ac:dyDescent="0.25">
      <c r="A29" s="47" t="s">
        <v>74</v>
      </c>
      <c r="B29" s="79"/>
      <c r="C29" s="79"/>
      <c r="D29" s="79"/>
      <c r="E29" s="79"/>
      <c r="F29" s="79"/>
      <c r="I29" s="46"/>
      <c r="J29" s="46"/>
      <c r="K29" s="46"/>
      <c r="L29" s="46"/>
    </row>
    <row r="30" spans="1:12" ht="21.95" customHeight="1" x14ac:dyDescent="0.25">
      <c r="A30" s="48" t="s">
        <v>28</v>
      </c>
      <c r="B30" s="79"/>
      <c r="C30" s="79"/>
      <c r="D30" s="79"/>
      <c r="E30" s="79"/>
      <c r="F30" s="79"/>
      <c r="I30" s="94">
        <v>1</v>
      </c>
      <c r="J30" s="70">
        <f>I30/SUM(I24,I30)</f>
        <v>0.5</v>
      </c>
      <c r="K30" s="70"/>
      <c r="L30" s="70"/>
    </row>
    <row r="31" spans="1:12" ht="21.95" customHeight="1" x14ac:dyDescent="0.25">
      <c r="A31" s="49" t="s">
        <v>81</v>
      </c>
      <c r="B31" s="79" t="s">
        <v>113</v>
      </c>
      <c r="C31" s="79" t="s">
        <v>123</v>
      </c>
      <c r="D31" s="79" t="s">
        <v>107</v>
      </c>
      <c r="E31" s="79" t="s">
        <v>108</v>
      </c>
      <c r="F31" s="79" t="s">
        <v>109</v>
      </c>
      <c r="G31" s="73"/>
      <c r="K31" s="97">
        <v>1</v>
      </c>
      <c r="L31" s="71">
        <f t="shared" ref="L31:L36" si="0">K31/SUM($K$31:$K$36)</f>
        <v>0.16666666666666666</v>
      </c>
    </row>
    <row r="32" spans="1:12" ht="21.95" customHeight="1" x14ac:dyDescent="0.25">
      <c r="A32" s="112" t="s">
        <v>153</v>
      </c>
      <c r="B32" s="79" t="s">
        <v>124</v>
      </c>
      <c r="C32" s="79" t="s">
        <v>125</v>
      </c>
      <c r="D32" s="79" t="s">
        <v>126</v>
      </c>
      <c r="E32" s="79" t="s">
        <v>127</v>
      </c>
      <c r="F32" s="79" t="s">
        <v>128</v>
      </c>
      <c r="G32" s="73"/>
      <c r="K32" s="97">
        <v>1</v>
      </c>
      <c r="L32" s="71">
        <f t="shared" si="0"/>
        <v>0.16666666666666666</v>
      </c>
    </row>
    <row r="33" spans="1:12" ht="21.95" customHeight="1" x14ac:dyDescent="0.25">
      <c r="A33" s="112" t="s">
        <v>154</v>
      </c>
      <c r="B33" s="79" t="s">
        <v>124</v>
      </c>
      <c r="C33" s="79" t="s">
        <v>125</v>
      </c>
      <c r="D33" s="79" t="s">
        <v>126</v>
      </c>
      <c r="E33" s="79" t="s">
        <v>127</v>
      </c>
      <c r="F33" s="79" t="s">
        <v>128</v>
      </c>
      <c r="G33" s="73"/>
      <c r="K33" s="97">
        <v>1</v>
      </c>
      <c r="L33" s="71">
        <f t="shared" si="0"/>
        <v>0.16666666666666666</v>
      </c>
    </row>
    <row r="34" spans="1:12" ht="21.95" customHeight="1" x14ac:dyDescent="0.25">
      <c r="A34" s="49" t="s">
        <v>82</v>
      </c>
      <c r="B34" s="79" t="s">
        <v>129</v>
      </c>
      <c r="C34" s="79"/>
      <c r="D34" s="79" t="s">
        <v>130</v>
      </c>
      <c r="E34" s="79"/>
      <c r="F34" s="79" t="s">
        <v>131</v>
      </c>
      <c r="G34" s="73"/>
      <c r="K34" s="97">
        <v>1</v>
      </c>
      <c r="L34" s="71">
        <f t="shared" si="0"/>
        <v>0.16666666666666666</v>
      </c>
    </row>
    <row r="35" spans="1:12" ht="21.95" customHeight="1" x14ac:dyDescent="0.25">
      <c r="A35" s="112" t="s">
        <v>155</v>
      </c>
      <c r="B35" s="79" t="s">
        <v>110</v>
      </c>
      <c r="C35" s="79"/>
      <c r="D35" s="79" t="s">
        <v>111</v>
      </c>
      <c r="E35" s="79"/>
      <c r="F35" s="79" t="s">
        <v>112</v>
      </c>
      <c r="G35" s="73"/>
      <c r="K35" s="97">
        <v>1</v>
      </c>
      <c r="L35" s="71">
        <f t="shared" si="0"/>
        <v>0.16666666666666666</v>
      </c>
    </row>
    <row r="36" spans="1:12" ht="21.95" customHeight="1" x14ac:dyDescent="0.25">
      <c r="A36" s="112" t="s">
        <v>156</v>
      </c>
      <c r="B36" s="79" t="s">
        <v>110</v>
      </c>
      <c r="C36" s="79"/>
      <c r="D36" s="79" t="s">
        <v>111</v>
      </c>
      <c r="E36" s="79"/>
      <c r="F36" s="79" t="s">
        <v>112</v>
      </c>
      <c r="G36" s="73"/>
      <c r="K36" s="97">
        <v>1</v>
      </c>
      <c r="L36" s="71">
        <f t="shared" si="0"/>
        <v>0.16666666666666666</v>
      </c>
    </row>
    <row r="37" spans="1:12" ht="15.75" x14ac:dyDescent="0.25">
      <c r="A37" s="47" t="s">
        <v>74</v>
      </c>
      <c r="B37" s="36"/>
      <c r="C37" s="36"/>
      <c r="D37" s="36"/>
      <c r="E37" s="36"/>
      <c r="F37" s="36"/>
    </row>
    <row r="38" spans="1:12" ht="27" customHeight="1" x14ac:dyDescent="0.25">
      <c r="A38" s="106" t="s">
        <v>96</v>
      </c>
      <c r="B38" s="107"/>
      <c r="C38" s="107"/>
      <c r="D38" s="107"/>
      <c r="E38" s="107"/>
      <c r="F38" s="107"/>
      <c r="G38" s="108">
        <f>'Calculations Hub'!K41</f>
        <v>0</v>
      </c>
      <c r="I38" s="51"/>
      <c r="J38" s="51"/>
      <c r="K38" s="51"/>
      <c r="L38" s="51"/>
    </row>
    <row r="39" spans="1:12" ht="21.75" customHeight="1" x14ac:dyDescent="0.25">
      <c r="A39" s="158" t="str">
        <f>IF(AND(1&lt;=G38, G38&lt;2),"Based on assessment of buyer power, this industry is very unattractive for incumbents.",IF(AND(2&lt;=G38, G38&lt;3),"Based on assessment of buyer power, this industry is moderately unattractive for incumbents.",IF(AND(3&lt;=G38, G38&lt;4),"Based on assessment of buyer power, this industry is moderately attractive for incumbents.",IF(AND(4&lt;=G38, G38&lt;=5),"Based on assessment of buyer power, this industry is very attractive for incumbents."," "))))</f>
        <v xml:space="preserve"> </v>
      </c>
      <c r="B39" s="158"/>
      <c r="C39" s="158"/>
      <c r="D39" s="158"/>
      <c r="E39" s="158"/>
      <c r="F39" s="158"/>
      <c r="G39" s="158"/>
      <c r="I39" s="51"/>
      <c r="J39" s="51"/>
      <c r="K39" s="51"/>
      <c r="L39" s="51"/>
    </row>
    <row r="41" spans="1:12" ht="30" customHeight="1" x14ac:dyDescent="0.25">
      <c r="A41" s="160" t="s">
        <v>77</v>
      </c>
      <c r="B41" s="160"/>
      <c r="C41" s="160"/>
      <c r="D41" s="160"/>
      <c r="E41" s="160"/>
      <c r="F41" s="160"/>
      <c r="G41" s="160"/>
      <c r="H41" s="83"/>
      <c r="I41" s="156" t="s">
        <v>151</v>
      </c>
      <c r="J41" s="156"/>
      <c r="K41" s="156"/>
      <c r="L41" s="156"/>
    </row>
    <row r="42" spans="1:12" ht="21.95" customHeight="1" x14ac:dyDescent="0.25">
      <c r="B42" s="43">
        <v>1</v>
      </c>
      <c r="C42" s="43">
        <v>2</v>
      </c>
      <c r="D42" s="43">
        <v>3</v>
      </c>
      <c r="E42" s="43">
        <v>4</v>
      </c>
      <c r="F42" s="43">
        <v>5</v>
      </c>
      <c r="G42" s="36"/>
      <c r="H42" s="59"/>
    </row>
    <row r="43" spans="1:12" ht="21.95" customHeight="1" x14ac:dyDescent="0.25">
      <c r="A43" s="54" t="s">
        <v>164</v>
      </c>
      <c r="B43" s="36" t="s">
        <v>104</v>
      </c>
      <c r="C43" s="36" t="s">
        <v>103</v>
      </c>
      <c r="D43" s="36" t="s">
        <v>102</v>
      </c>
      <c r="E43" s="36" t="s">
        <v>101</v>
      </c>
      <c r="F43" s="36" t="s">
        <v>100</v>
      </c>
      <c r="G43" s="74"/>
      <c r="I43" s="94">
        <v>1</v>
      </c>
      <c r="J43" s="70">
        <f>I43/SUM(I43,I45,I50)</f>
        <v>0.33333333333333331</v>
      </c>
      <c r="K43" s="70"/>
      <c r="L43" s="70"/>
    </row>
    <row r="44" spans="1:12" ht="15.75" x14ac:dyDescent="0.25">
      <c r="A44" s="47" t="s">
        <v>74</v>
      </c>
      <c r="B44" s="36"/>
      <c r="C44" s="36"/>
      <c r="D44" s="36"/>
      <c r="E44" s="36"/>
      <c r="F44" s="36"/>
      <c r="I44" s="46"/>
      <c r="J44" s="46"/>
      <c r="K44" s="46"/>
      <c r="L44" s="46"/>
    </row>
    <row r="45" spans="1:12" ht="21.95" customHeight="1" x14ac:dyDescent="0.25">
      <c r="A45" s="48" t="s">
        <v>29</v>
      </c>
      <c r="B45" s="36"/>
      <c r="C45" s="36"/>
      <c r="D45" s="36"/>
      <c r="E45" s="36"/>
      <c r="F45" s="36"/>
      <c r="I45" s="94">
        <v>1</v>
      </c>
      <c r="J45" s="70">
        <f>I45/SUM(I43,I45,I50)</f>
        <v>0.33333333333333331</v>
      </c>
      <c r="K45" s="70"/>
      <c r="L45" s="70"/>
    </row>
    <row r="46" spans="1:12" ht="21.95" customHeight="1" x14ac:dyDescent="0.25">
      <c r="A46" s="55" t="s">
        <v>83</v>
      </c>
      <c r="B46" s="36" t="s">
        <v>132</v>
      </c>
      <c r="C46" s="36" t="s">
        <v>126</v>
      </c>
      <c r="D46" s="36" t="s">
        <v>133</v>
      </c>
      <c r="E46" s="36" t="s">
        <v>107</v>
      </c>
      <c r="F46" s="36" t="s">
        <v>128</v>
      </c>
      <c r="G46" s="74"/>
      <c r="I46" s="46"/>
      <c r="J46" s="46"/>
      <c r="K46" s="96">
        <v>1</v>
      </c>
      <c r="L46" s="71">
        <f>K46/SUM($K$46:$K$48)</f>
        <v>0.33333333333333331</v>
      </c>
    </row>
    <row r="47" spans="1:12" ht="21.95" customHeight="1" x14ac:dyDescent="0.25">
      <c r="A47" s="54" t="s">
        <v>84</v>
      </c>
      <c r="B47" s="36" t="s">
        <v>109</v>
      </c>
      <c r="C47" s="36" t="s">
        <v>108</v>
      </c>
      <c r="D47" s="36" t="s">
        <v>107</v>
      </c>
      <c r="E47" s="36" t="s">
        <v>106</v>
      </c>
      <c r="F47" s="36" t="s">
        <v>105</v>
      </c>
      <c r="G47" s="74"/>
      <c r="I47" s="46"/>
      <c r="J47" s="46"/>
      <c r="K47" s="96">
        <v>1</v>
      </c>
      <c r="L47" s="71">
        <f>K47/SUM($K$46:$K$48)</f>
        <v>0.33333333333333331</v>
      </c>
    </row>
    <row r="48" spans="1:12" ht="21.95" customHeight="1" x14ac:dyDescent="0.25">
      <c r="A48" s="54" t="s">
        <v>85</v>
      </c>
      <c r="B48" s="36" t="s">
        <v>112</v>
      </c>
      <c r="C48" s="36"/>
      <c r="D48" s="36" t="s">
        <v>111</v>
      </c>
      <c r="E48" s="36"/>
      <c r="F48" s="36" t="s">
        <v>110</v>
      </c>
      <c r="G48" s="74"/>
      <c r="I48" s="46"/>
      <c r="J48" s="46"/>
      <c r="K48" s="96">
        <v>1</v>
      </c>
      <c r="L48" s="71">
        <f>K48/SUM($K$46:$K$48)</f>
        <v>0.33333333333333331</v>
      </c>
    </row>
    <row r="49" spans="1:12" ht="15.75" x14ac:dyDescent="0.25">
      <c r="A49" s="47" t="s">
        <v>74</v>
      </c>
      <c r="B49" s="36"/>
      <c r="C49" s="36"/>
      <c r="D49" s="36"/>
      <c r="E49" s="36"/>
      <c r="F49" s="36"/>
      <c r="I49" s="46"/>
      <c r="J49" s="46"/>
      <c r="K49" s="46"/>
      <c r="L49" s="46"/>
    </row>
    <row r="50" spans="1:12" ht="21.95" customHeight="1" x14ac:dyDescent="0.25">
      <c r="A50" s="56" t="s">
        <v>32</v>
      </c>
      <c r="B50" s="36" t="s">
        <v>112</v>
      </c>
      <c r="C50" s="36"/>
      <c r="D50" s="36" t="s">
        <v>111</v>
      </c>
      <c r="E50" s="36"/>
      <c r="F50" s="36" t="s">
        <v>110</v>
      </c>
      <c r="G50" s="74"/>
      <c r="I50" s="94">
        <v>1</v>
      </c>
      <c r="J50" s="70">
        <f>I50/SUM(I43,I45,I50)</f>
        <v>0.33333333333333331</v>
      </c>
      <c r="K50" s="70"/>
      <c r="L50" s="70"/>
    </row>
    <row r="51" spans="1:12" ht="15.75" x14ac:dyDescent="0.25">
      <c r="A51" s="47" t="s">
        <v>74</v>
      </c>
      <c r="B51" s="36"/>
      <c r="C51" s="36"/>
      <c r="D51" s="36"/>
      <c r="E51" s="36"/>
      <c r="F51" s="36"/>
    </row>
    <row r="52" spans="1:12" ht="27" customHeight="1" x14ac:dyDescent="0.25">
      <c r="A52" s="103" t="s">
        <v>95</v>
      </c>
      <c r="B52" s="104"/>
      <c r="C52" s="104"/>
      <c r="D52" s="104"/>
      <c r="E52" s="104"/>
      <c r="F52" s="104"/>
      <c r="G52" s="105">
        <f>'Calculations Hub'!K55</f>
        <v>0</v>
      </c>
      <c r="I52" s="51"/>
      <c r="J52" s="51"/>
      <c r="K52" s="51"/>
      <c r="L52" s="51"/>
    </row>
    <row r="53" spans="1:12" ht="21.75" customHeight="1" x14ac:dyDescent="0.25">
      <c r="A53" s="158" t="str">
        <f>IF(AND(1&lt;=G52, G52&lt;2),"Based on assessment of supplier power, this industry is very unattractive for incumbents.",IF(AND(2&lt;=G52, G52&lt;3),"Based on assessment of supplier power, this industry is moderately unattractive for incumbents.",IF(AND(3&lt;=G52, G52&lt;4),"Based on assessment of supplier power, this industry is moderately attractive for incumbents.",IF(AND(4&lt;=G52, G52&lt;=5),"Based on assessment of supplier power, this industry is very attractive for incumbents."," "))))</f>
        <v xml:space="preserve"> </v>
      </c>
      <c r="B53" s="158"/>
      <c r="C53" s="158"/>
      <c r="D53" s="158"/>
      <c r="E53" s="158"/>
      <c r="F53" s="158"/>
      <c r="G53" s="158"/>
      <c r="I53" s="51"/>
      <c r="J53" s="51"/>
      <c r="K53" s="51"/>
      <c r="L53" s="51"/>
    </row>
    <row r="55" spans="1:12" ht="30" customHeight="1" x14ac:dyDescent="0.25">
      <c r="A55" s="162" t="s">
        <v>65</v>
      </c>
      <c r="B55" s="162"/>
      <c r="C55" s="162"/>
      <c r="D55" s="162"/>
      <c r="E55" s="162"/>
      <c r="F55" s="162"/>
      <c r="G55" s="162"/>
      <c r="H55" s="85"/>
      <c r="I55" s="156" t="s">
        <v>151</v>
      </c>
      <c r="J55" s="156"/>
      <c r="K55" s="156"/>
      <c r="L55" s="156"/>
    </row>
    <row r="56" spans="1:12" ht="21.95" customHeight="1" x14ac:dyDescent="0.25">
      <c r="B56" s="43">
        <v>1</v>
      </c>
      <c r="C56" s="43">
        <v>2</v>
      </c>
      <c r="D56" s="43">
        <v>3</v>
      </c>
      <c r="E56" s="43">
        <v>4</v>
      </c>
      <c r="F56" s="43">
        <v>5</v>
      </c>
    </row>
    <row r="57" spans="1:12" ht="21.95" customHeight="1" x14ac:dyDescent="0.25">
      <c r="A57" s="48" t="s">
        <v>35</v>
      </c>
      <c r="B57" s="36"/>
      <c r="C57" s="36"/>
      <c r="D57" s="36"/>
      <c r="E57" s="36"/>
      <c r="F57" s="36"/>
      <c r="G57" s="36"/>
      <c r="H57" s="59"/>
      <c r="I57" s="94">
        <v>1</v>
      </c>
      <c r="J57" s="70">
        <f>I57/SUM(I57,I64,I70)</f>
        <v>0.33333333333333331</v>
      </c>
      <c r="K57" s="70"/>
      <c r="L57" s="70"/>
    </row>
    <row r="58" spans="1:12" ht="21.95" customHeight="1" x14ac:dyDescent="0.25">
      <c r="A58" s="54" t="s">
        <v>159</v>
      </c>
      <c r="B58" s="36" t="s">
        <v>134</v>
      </c>
      <c r="C58" s="36" t="s">
        <v>135</v>
      </c>
      <c r="D58" s="36" t="s">
        <v>136</v>
      </c>
      <c r="E58" s="36" t="s">
        <v>119</v>
      </c>
      <c r="F58" s="36" t="s">
        <v>118</v>
      </c>
      <c r="G58" s="75"/>
      <c r="I58" s="46"/>
      <c r="J58" s="46"/>
      <c r="K58" s="96">
        <v>1</v>
      </c>
      <c r="L58" s="71">
        <f>K58/SUM($K$58:$K$62)</f>
        <v>0.2</v>
      </c>
    </row>
    <row r="59" spans="1:12" ht="21.95" customHeight="1" x14ac:dyDescent="0.25">
      <c r="A59" s="54" t="s">
        <v>38</v>
      </c>
      <c r="B59" s="36" t="s">
        <v>137</v>
      </c>
      <c r="C59" s="36"/>
      <c r="D59" s="36" t="s">
        <v>111</v>
      </c>
      <c r="E59" s="36"/>
      <c r="F59" s="36" t="s">
        <v>138</v>
      </c>
      <c r="G59" s="75"/>
      <c r="I59" s="46"/>
      <c r="J59" s="46"/>
      <c r="K59" s="96">
        <v>1</v>
      </c>
      <c r="L59" s="71">
        <f>K59/SUM($K$58:$K$62)</f>
        <v>0.2</v>
      </c>
    </row>
    <row r="60" spans="1:12" ht="21.95" customHeight="1" x14ac:dyDescent="0.25">
      <c r="A60" s="54" t="s">
        <v>39</v>
      </c>
      <c r="B60" s="36" t="s">
        <v>137</v>
      </c>
      <c r="C60" s="36"/>
      <c r="D60" s="36" t="s">
        <v>111</v>
      </c>
      <c r="E60" s="36"/>
      <c r="F60" s="36" t="s">
        <v>138</v>
      </c>
      <c r="G60" s="75"/>
      <c r="I60" s="46"/>
      <c r="J60" s="46"/>
      <c r="K60" s="96">
        <v>1</v>
      </c>
      <c r="L60" s="71">
        <f>K60/SUM($K$58:$K$62)</f>
        <v>0.2</v>
      </c>
    </row>
    <row r="61" spans="1:12" ht="21.95" customHeight="1" x14ac:dyDescent="0.25">
      <c r="A61" s="54" t="s">
        <v>88</v>
      </c>
      <c r="B61" s="36" t="s">
        <v>110</v>
      </c>
      <c r="C61" s="36"/>
      <c r="D61" s="36" t="s">
        <v>111</v>
      </c>
      <c r="E61" s="36"/>
      <c r="F61" s="36" t="s">
        <v>112</v>
      </c>
      <c r="G61" s="75"/>
      <c r="I61" s="46"/>
      <c r="J61" s="46"/>
      <c r="K61" s="96">
        <v>1</v>
      </c>
      <c r="L61" s="71">
        <f>K61/SUM($K$58:$K$62)</f>
        <v>0.2</v>
      </c>
    </row>
    <row r="62" spans="1:12" ht="21.95" customHeight="1" x14ac:dyDescent="0.25">
      <c r="A62" s="54" t="s">
        <v>41</v>
      </c>
      <c r="B62" s="36" t="s">
        <v>128</v>
      </c>
      <c r="C62" s="36" t="s">
        <v>139</v>
      </c>
      <c r="D62" s="36" t="s">
        <v>140</v>
      </c>
      <c r="E62" s="36" t="s">
        <v>141</v>
      </c>
      <c r="F62" s="36" t="s">
        <v>142</v>
      </c>
      <c r="G62" s="75"/>
      <c r="I62" s="46"/>
      <c r="J62" s="46"/>
      <c r="K62" s="96">
        <v>1</v>
      </c>
      <c r="L62" s="71">
        <f>K62/SUM($K$58:$K$62)</f>
        <v>0.2</v>
      </c>
    </row>
    <row r="63" spans="1:12" ht="15.75" x14ac:dyDescent="0.25">
      <c r="A63" s="47" t="s">
        <v>74</v>
      </c>
      <c r="B63" s="36"/>
      <c r="C63" s="36"/>
      <c r="D63" s="36"/>
      <c r="E63" s="36"/>
      <c r="F63" s="36"/>
      <c r="I63" s="46"/>
      <c r="J63" s="46"/>
      <c r="K63" s="46"/>
      <c r="L63" s="46"/>
    </row>
    <row r="64" spans="1:12" ht="21.95" customHeight="1" x14ac:dyDescent="0.25">
      <c r="A64" s="48" t="s">
        <v>42</v>
      </c>
      <c r="B64" s="36"/>
      <c r="C64" s="36"/>
      <c r="D64" s="36"/>
      <c r="E64" s="36"/>
      <c r="F64" s="36"/>
      <c r="I64" s="94">
        <v>1</v>
      </c>
      <c r="J64" s="70">
        <f>I64/SUM(I57,I64,I70)</f>
        <v>0.33333333333333331</v>
      </c>
      <c r="K64" s="70"/>
      <c r="L64" s="70"/>
    </row>
    <row r="65" spans="1:12" ht="21.95" customHeight="1" x14ac:dyDescent="0.25">
      <c r="A65" s="54" t="s">
        <v>43</v>
      </c>
      <c r="B65" s="36" t="s">
        <v>143</v>
      </c>
      <c r="C65" s="36"/>
      <c r="D65" s="36" t="s">
        <v>144</v>
      </c>
      <c r="E65" s="36"/>
      <c r="F65" s="36" t="s">
        <v>145</v>
      </c>
      <c r="G65" s="75"/>
      <c r="I65" s="46"/>
      <c r="J65" s="46"/>
      <c r="K65" s="96">
        <v>1</v>
      </c>
      <c r="L65" s="71">
        <f>K65/SUM($K$65:$K$68)</f>
        <v>0.25</v>
      </c>
    </row>
    <row r="66" spans="1:12" ht="21.95" customHeight="1" x14ac:dyDescent="0.25">
      <c r="A66" s="54" t="s">
        <v>44</v>
      </c>
      <c r="B66" s="36" t="s">
        <v>110</v>
      </c>
      <c r="C66" s="36"/>
      <c r="D66" s="36" t="s">
        <v>111</v>
      </c>
      <c r="E66" s="36"/>
      <c r="F66" s="36" t="s">
        <v>112</v>
      </c>
      <c r="G66" s="75"/>
      <c r="I66" s="46"/>
      <c r="J66" s="46"/>
      <c r="K66" s="96">
        <v>1</v>
      </c>
      <c r="L66" s="71">
        <f>K66/SUM($K$65:$K$68)</f>
        <v>0.25</v>
      </c>
    </row>
    <row r="67" spans="1:12" ht="21.95" customHeight="1" x14ac:dyDescent="0.25">
      <c r="A67" s="54" t="s">
        <v>45</v>
      </c>
      <c r="B67" s="36" t="s">
        <v>110</v>
      </c>
      <c r="C67" s="36"/>
      <c r="D67" s="36" t="s">
        <v>111</v>
      </c>
      <c r="E67" s="36"/>
      <c r="F67" s="36" t="s">
        <v>112</v>
      </c>
      <c r="G67" s="75"/>
      <c r="I67" s="46"/>
      <c r="J67" s="46"/>
      <c r="K67" s="96">
        <v>1</v>
      </c>
      <c r="L67" s="71">
        <f>K67/SUM($K$65:$K$68)</f>
        <v>0.25</v>
      </c>
    </row>
    <row r="68" spans="1:12" ht="21.95" customHeight="1" x14ac:dyDescent="0.25">
      <c r="A68" s="54" t="s">
        <v>46</v>
      </c>
      <c r="B68" s="36" t="s">
        <v>110</v>
      </c>
      <c r="C68" s="36"/>
      <c r="D68" s="36" t="s">
        <v>111</v>
      </c>
      <c r="E68" s="36"/>
      <c r="F68" s="36" t="s">
        <v>112</v>
      </c>
      <c r="G68" s="75"/>
      <c r="I68" s="46"/>
      <c r="J68" s="46"/>
      <c r="K68" s="95">
        <v>1</v>
      </c>
      <c r="L68" s="71">
        <f>K68/SUM($K$65:$K$68)</f>
        <v>0.25</v>
      </c>
    </row>
    <row r="69" spans="1:12" ht="15.75" x14ac:dyDescent="0.25">
      <c r="A69" s="47" t="s">
        <v>74</v>
      </c>
      <c r="B69" s="36"/>
      <c r="C69" s="36"/>
      <c r="D69" s="36"/>
      <c r="E69" s="36"/>
      <c r="F69" s="36"/>
      <c r="G69" s="39"/>
      <c r="H69" s="86"/>
      <c r="I69" s="46"/>
      <c r="J69" s="46"/>
      <c r="K69" s="46"/>
      <c r="L69" s="46"/>
    </row>
    <row r="70" spans="1:12" ht="21.95" customHeight="1" x14ac:dyDescent="0.25">
      <c r="A70" s="48" t="s">
        <v>47</v>
      </c>
      <c r="B70" s="36"/>
      <c r="C70" s="36"/>
      <c r="D70" s="36"/>
      <c r="E70" s="36"/>
      <c r="F70" s="36"/>
      <c r="G70" s="39"/>
      <c r="H70" s="86"/>
      <c r="I70" s="94">
        <v>1</v>
      </c>
      <c r="J70" s="70">
        <f>I70/SUM(I57,I64,I70)</f>
        <v>0.33333333333333331</v>
      </c>
      <c r="K70" s="70"/>
      <c r="L70" s="70"/>
    </row>
    <row r="71" spans="1:12" ht="21.95" customHeight="1" x14ac:dyDescent="0.25">
      <c r="A71" s="54" t="s">
        <v>48</v>
      </c>
      <c r="B71" s="36" t="s">
        <v>109</v>
      </c>
      <c r="C71" s="36" t="s">
        <v>108</v>
      </c>
      <c r="D71" s="36" t="s">
        <v>107</v>
      </c>
      <c r="E71" s="36" t="s">
        <v>123</v>
      </c>
      <c r="F71" s="36" t="s">
        <v>113</v>
      </c>
      <c r="G71" s="75"/>
      <c r="K71" s="96">
        <v>1</v>
      </c>
      <c r="L71" s="71">
        <f>K71/SUM($K$71:$K$72)</f>
        <v>0.5</v>
      </c>
    </row>
    <row r="72" spans="1:12" ht="21.95" customHeight="1" x14ac:dyDescent="0.25">
      <c r="A72" s="54" t="s">
        <v>158</v>
      </c>
      <c r="B72" s="36" t="s">
        <v>117</v>
      </c>
      <c r="C72" s="36" t="s">
        <v>116</v>
      </c>
      <c r="D72" s="36" t="s">
        <v>115</v>
      </c>
      <c r="E72" s="36" t="s">
        <v>114</v>
      </c>
      <c r="F72" s="36" t="s">
        <v>113</v>
      </c>
      <c r="G72" s="75"/>
      <c r="K72" s="95">
        <v>1</v>
      </c>
      <c r="L72" s="71">
        <f>K72/SUM($K$71:$K$72)</f>
        <v>0.5</v>
      </c>
    </row>
    <row r="73" spans="1:12" ht="15.75" x14ac:dyDescent="0.25">
      <c r="A73" s="47" t="s">
        <v>74</v>
      </c>
      <c r="B73" s="36"/>
      <c r="C73" s="36"/>
      <c r="D73" s="36"/>
      <c r="E73" s="36"/>
      <c r="F73" s="36"/>
    </row>
    <row r="74" spans="1:12" ht="27" customHeight="1" x14ac:dyDescent="0.25">
      <c r="A74" s="109" t="s">
        <v>94</v>
      </c>
      <c r="B74" s="110"/>
      <c r="C74" s="110"/>
      <c r="D74" s="110"/>
      <c r="E74" s="110"/>
      <c r="F74" s="110"/>
      <c r="G74" s="111">
        <f>'Calculations Hub'!K79</f>
        <v>0</v>
      </c>
      <c r="I74" s="51"/>
      <c r="J74" s="51"/>
      <c r="K74" s="51"/>
      <c r="L74" s="51"/>
    </row>
    <row r="75" spans="1:12" ht="21.75" customHeight="1" x14ac:dyDescent="0.25">
      <c r="A75" s="165" t="str">
        <f>IF(AND(1&lt;=G74, G74&lt;2),"Based on assessment of threat of new entrants, this industry is very unattractive for incumbents.",IF(AND(2&lt;=G74, G74&lt;3),"Based on assessment of threat of new entrants, this industry is moderately unattractive for incumbents.",IF(AND(3&lt;=G74, G74&lt;4),"Based on assessment of threat of new entrants, this industry is moderately attractive for incumbents.",IF(AND(4&lt;=G74, G74&lt;=5),"Based on assessment of threat of new entrants, this industry is very attractive for incumbents."," "))))</f>
        <v xml:space="preserve"> </v>
      </c>
      <c r="B75" s="165"/>
      <c r="C75" s="165"/>
      <c r="D75" s="165"/>
      <c r="E75" s="165"/>
      <c r="F75" s="165"/>
      <c r="G75" s="165"/>
      <c r="I75" s="51"/>
      <c r="J75" s="51"/>
      <c r="K75" s="51"/>
      <c r="L75" s="51"/>
    </row>
    <row r="77" spans="1:12" ht="30" customHeight="1" x14ac:dyDescent="0.25">
      <c r="A77" s="163" t="s">
        <v>66</v>
      </c>
      <c r="B77" s="163"/>
      <c r="C77" s="163"/>
      <c r="D77" s="163"/>
      <c r="E77" s="163"/>
      <c r="F77" s="163"/>
      <c r="G77" s="163"/>
      <c r="H77" s="85"/>
      <c r="I77" s="156" t="s">
        <v>151</v>
      </c>
      <c r="J77" s="156"/>
      <c r="K77" s="156"/>
      <c r="L77" s="156"/>
    </row>
    <row r="78" spans="1:12" ht="21.95" customHeight="1" x14ac:dyDescent="0.25">
      <c r="A78" s="59"/>
      <c r="B78" s="43">
        <v>1</v>
      </c>
      <c r="C78" s="43">
        <v>2</v>
      </c>
      <c r="D78" s="43">
        <v>3</v>
      </c>
      <c r="E78" s="43">
        <v>4</v>
      </c>
      <c r="F78" s="43">
        <v>5</v>
      </c>
      <c r="G78" s="36"/>
      <c r="H78" s="59"/>
    </row>
    <row r="79" spans="1:12" ht="21.95" customHeight="1" x14ac:dyDescent="0.25">
      <c r="A79" s="60" t="s">
        <v>86</v>
      </c>
      <c r="B79" s="36" t="s">
        <v>112</v>
      </c>
      <c r="C79" s="36"/>
      <c r="D79" s="36" t="s">
        <v>111</v>
      </c>
      <c r="E79" s="36"/>
      <c r="F79" s="36" t="s">
        <v>110</v>
      </c>
      <c r="G79" s="76"/>
      <c r="I79" s="94">
        <v>1</v>
      </c>
      <c r="J79" s="70">
        <f>I79/SUM(I79,I81,I83,I85,I87)</f>
        <v>0.2</v>
      </c>
      <c r="K79" s="70"/>
      <c r="L79" s="70"/>
    </row>
    <row r="80" spans="1:12" ht="15.75" x14ac:dyDescent="0.25">
      <c r="A80" s="47" t="s">
        <v>74</v>
      </c>
      <c r="B80" s="36"/>
      <c r="C80" s="36"/>
      <c r="D80" s="36"/>
      <c r="E80" s="36"/>
      <c r="F80" s="36"/>
      <c r="I80" s="46"/>
      <c r="J80" s="46"/>
      <c r="K80" s="46"/>
      <c r="L80" s="46"/>
    </row>
    <row r="81" spans="1:12" ht="21.95" customHeight="1" x14ac:dyDescent="0.25">
      <c r="A81" s="56" t="s">
        <v>87</v>
      </c>
      <c r="B81" s="36" t="s">
        <v>146</v>
      </c>
      <c r="C81" s="36"/>
      <c r="D81" s="36" t="s">
        <v>147</v>
      </c>
      <c r="E81" s="36"/>
      <c r="F81" s="36" t="s">
        <v>148</v>
      </c>
      <c r="G81" s="76"/>
      <c r="I81" s="94">
        <v>1</v>
      </c>
      <c r="J81" s="70">
        <f>I81/SUM(I79,I81,I83,I85,I87)</f>
        <v>0.2</v>
      </c>
      <c r="K81" s="70"/>
      <c r="L81" s="70"/>
    </row>
    <row r="82" spans="1:12" ht="15.75" x14ac:dyDescent="0.25">
      <c r="A82" s="47" t="s">
        <v>74</v>
      </c>
      <c r="B82" s="36"/>
      <c r="C82" s="36"/>
      <c r="D82" s="36"/>
      <c r="E82" s="36"/>
      <c r="F82" s="36"/>
      <c r="I82" s="46"/>
      <c r="J82" s="46"/>
      <c r="K82" s="46"/>
      <c r="L82" s="46"/>
    </row>
    <row r="83" spans="1:12" ht="21.95" customHeight="1" x14ac:dyDescent="0.25">
      <c r="A83" s="56" t="s">
        <v>67</v>
      </c>
      <c r="B83" s="36" t="s">
        <v>149</v>
      </c>
      <c r="C83" s="36"/>
      <c r="D83" s="36" t="s">
        <v>147</v>
      </c>
      <c r="E83" s="36"/>
      <c r="F83" s="36" t="s">
        <v>150</v>
      </c>
      <c r="G83" s="76"/>
      <c r="I83" s="94">
        <v>1</v>
      </c>
      <c r="J83" s="70">
        <f>I83/SUM(I79,I81,I83,I85,I87)</f>
        <v>0.2</v>
      </c>
      <c r="K83" s="70"/>
      <c r="L83" s="70"/>
    </row>
    <row r="84" spans="1:12" ht="15.75" x14ac:dyDescent="0.25">
      <c r="A84" s="47" t="s">
        <v>74</v>
      </c>
      <c r="B84" s="36"/>
      <c r="C84" s="36"/>
      <c r="D84" s="36"/>
      <c r="E84" s="36"/>
      <c r="F84" s="36"/>
      <c r="I84" s="46"/>
      <c r="J84" s="46"/>
      <c r="K84" s="46"/>
      <c r="L84" s="46"/>
    </row>
    <row r="85" spans="1:12" ht="21.95" customHeight="1" x14ac:dyDescent="0.25">
      <c r="A85" s="56" t="s">
        <v>55</v>
      </c>
      <c r="B85" s="36" t="s">
        <v>146</v>
      </c>
      <c r="C85" s="36"/>
      <c r="D85" s="36" t="s">
        <v>147</v>
      </c>
      <c r="E85" s="36"/>
      <c r="F85" s="36" t="s">
        <v>148</v>
      </c>
      <c r="G85" s="76"/>
      <c r="I85" s="94">
        <v>1</v>
      </c>
      <c r="J85" s="70">
        <f>I85/SUM(I79,I81,I83,I85,I87)</f>
        <v>0.2</v>
      </c>
      <c r="K85" s="70"/>
      <c r="L85" s="70"/>
    </row>
    <row r="86" spans="1:12" ht="15.75" x14ac:dyDescent="0.25">
      <c r="A86" s="47" t="s">
        <v>74</v>
      </c>
      <c r="B86" s="36"/>
      <c r="C86" s="36"/>
      <c r="D86" s="36"/>
      <c r="E86" s="36"/>
      <c r="F86" s="36"/>
      <c r="I86" s="46"/>
      <c r="J86" s="46"/>
      <c r="K86" s="46"/>
      <c r="L86" s="46"/>
    </row>
    <row r="87" spans="1:12" ht="21.95" customHeight="1" x14ac:dyDescent="0.25">
      <c r="A87" s="61" t="s">
        <v>56</v>
      </c>
      <c r="B87" s="36" t="s">
        <v>149</v>
      </c>
      <c r="C87" s="36"/>
      <c r="D87" s="36" t="s">
        <v>111</v>
      </c>
      <c r="E87" s="36"/>
      <c r="F87" s="36" t="s">
        <v>112</v>
      </c>
      <c r="G87" s="76"/>
      <c r="I87" s="94">
        <v>1</v>
      </c>
      <c r="J87" s="70">
        <f>I87/SUM(I79,I81,I83,I85,I87)</f>
        <v>0.2</v>
      </c>
      <c r="K87" s="70"/>
      <c r="L87" s="70"/>
    </row>
    <row r="88" spans="1:12" ht="15.75" x14ac:dyDescent="0.25">
      <c r="A88" s="47" t="s">
        <v>74</v>
      </c>
      <c r="B88" s="36"/>
      <c r="C88" s="36"/>
      <c r="D88" s="36"/>
      <c r="E88" s="36"/>
      <c r="F88" s="36"/>
    </row>
    <row r="89" spans="1:12" ht="27" customHeight="1" x14ac:dyDescent="0.25">
      <c r="A89" s="62" t="s">
        <v>93</v>
      </c>
      <c r="B89" s="63"/>
      <c r="C89" s="63"/>
      <c r="D89" s="63"/>
      <c r="E89" s="63"/>
      <c r="F89" s="63"/>
      <c r="G89" s="29">
        <f>'Calculations Hub'!K93</f>
        <v>0</v>
      </c>
      <c r="I89" s="51"/>
      <c r="J89" s="51"/>
      <c r="K89" s="51"/>
      <c r="L89" s="51"/>
    </row>
    <row r="90" spans="1:12" ht="21.75" customHeight="1" x14ac:dyDescent="0.25">
      <c r="A90" s="158" t="str">
        <f>IF(AND(1&lt;=G89, G89&lt;2),"Based on assessment of threat of substitutes, this industry is very unattractive for incumbents.",IF(AND(2&lt;=G89, G89&lt;3),"Based on assessment of threat of substitutes, this industry is moderately unattractive for incumbents.",IF(AND(3&lt;=G89, G89&lt;4),"Based on assessment of threat of substitutes, this industry is moderately attractive for incumbents.",IF(AND(4&lt;=G89, G89&lt;=5),"Based on assessment of threat substitutes, this industry is very attractive for incumbents."," "))))</f>
        <v xml:space="preserve"> </v>
      </c>
      <c r="B90" s="158"/>
      <c r="C90" s="158"/>
      <c r="D90" s="158"/>
      <c r="E90" s="158"/>
      <c r="F90" s="158"/>
      <c r="G90" s="158"/>
      <c r="I90" s="51"/>
      <c r="J90" s="51"/>
      <c r="K90" s="51"/>
      <c r="L90" s="51"/>
    </row>
    <row r="92" spans="1:12" ht="30" customHeight="1" x14ac:dyDescent="0.25">
      <c r="A92" s="164" t="s">
        <v>89</v>
      </c>
      <c r="B92" s="164"/>
      <c r="C92" s="164"/>
      <c r="D92" s="164"/>
      <c r="E92" s="164"/>
      <c r="F92" s="164"/>
      <c r="G92" s="164"/>
      <c r="H92" s="87"/>
      <c r="I92" s="156" t="s">
        <v>151</v>
      </c>
      <c r="J92" s="156"/>
      <c r="K92" s="156"/>
      <c r="L92" s="156"/>
    </row>
    <row r="93" spans="1:12" ht="21.95" customHeight="1" x14ac:dyDescent="0.25">
      <c r="F93" s="64"/>
    </row>
    <row r="94" spans="1:12" ht="21.95" customHeight="1" x14ac:dyDescent="0.25">
      <c r="A94" s="98" t="s">
        <v>69</v>
      </c>
      <c r="B94" s="65"/>
      <c r="C94" s="65"/>
      <c r="D94" s="65"/>
      <c r="E94" s="65"/>
      <c r="F94" s="65"/>
      <c r="G94" s="30">
        <f>'Five Forces'!G19</f>
        <v>0</v>
      </c>
      <c r="I94" s="94">
        <v>1</v>
      </c>
      <c r="J94" s="70">
        <f>I94/SUM(I94,I96,I98,I100,I102)</f>
        <v>0.2</v>
      </c>
      <c r="K94" s="70"/>
    </row>
    <row r="95" spans="1:12" ht="21.95" customHeight="1" x14ac:dyDescent="0.25">
      <c r="A95" s="59"/>
      <c r="I95" s="46"/>
      <c r="J95" s="46"/>
      <c r="K95" s="46"/>
    </row>
    <row r="96" spans="1:12" ht="21.95" customHeight="1" x14ac:dyDescent="0.25">
      <c r="A96" s="99" t="s">
        <v>70</v>
      </c>
      <c r="B96" s="66"/>
      <c r="C96" s="66"/>
      <c r="D96" s="66"/>
      <c r="E96" s="66"/>
      <c r="F96" s="66"/>
      <c r="G96" s="31">
        <f>'Five Forces'!G38</f>
        <v>0</v>
      </c>
      <c r="I96" s="94">
        <v>1</v>
      </c>
      <c r="J96" s="70">
        <f>I96/SUM(I94,I96,I98,I100,I102)</f>
        <v>0.2</v>
      </c>
      <c r="K96" s="70"/>
    </row>
    <row r="97" spans="1:11" ht="21.95" customHeight="1" x14ac:dyDescent="0.25">
      <c r="A97" s="59"/>
      <c r="I97" s="46"/>
      <c r="J97" s="46"/>
      <c r="K97" s="46"/>
    </row>
    <row r="98" spans="1:11" ht="21.95" customHeight="1" x14ac:dyDescent="0.25">
      <c r="A98" s="100" t="s">
        <v>71</v>
      </c>
      <c r="B98" s="57"/>
      <c r="C98" s="57"/>
      <c r="D98" s="57"/>
      <c r="E98" s="57"/>
      <c r="F98" s="57"/>
      <c r="G98" s="32">
        <f>'Five Forces'!G52</f>
        <v>0</v>
      </c>
      <c r="I98" s="94">
        <v>1</v>
      </c>
      <c r="J98" s="70">
        <f>I98/SUM(I94,I96,I98,I100,I102)</f>
        <v>0.2</v>
      </c>
      <c r="K98" s="70"/>
    </row>
    <row r="99" spans="1:11" ht="21.95" customHeight="1" x14ac:dyDescent="0.25">
      <c r="A99" s="59"/>
      <c r="I99" s="46"/>
      <c r="J99" s="46"/>
      <c r="K99" s="46"/>
    </row>
    <row r="100" spans="1:11" ht="21.95" customHeight="1" x14ac:dyDescent="0.25">
      <c r="A100" s="101" t="s">
        <v>72</v>
      </c>
      <c r="B100" s="58"/>
      <c r="C100" s="58"/>
      <c r="D100" s="58"/>
      <c r="E100" s="58"/>
      <c r="F100" s="58"/>
      <c r="G100" s="33">
        <f>'Five Forces'!G74</f>
        <v>0</v>
      </c>
      <c r="I100" s="94">
        <v>1</v>
      </c>
      <c r="J100" s="70">
        <f>I100/SUM(I94,I96,I98,I100,I102)</f>
        <v>0.2</v>
      </c>
      <c r="K100" s="70"/>
    </row>
    <row r="101" spans="1:11" ht="21.95" customHeight="1" x14ac:dyDescent="0.25">
      <c r="A101" s="59"/>
      <c r="I101" s="46"/>
      <c r="J101" s="46"/>
      <c r="K101" s="46"/>
    </row>
    <row r="102" spans="1:11" ht="21.95" customHeight="1" x14ac:dyDescent="0.25">
      <c r="A102" s="67" t="s">
        <v>68</v>
      </c>
      <c r="B102" s="63"/>
      <c r="C102" s="63"/>
      <c r="D102" s="63"/>
      <c r="E102" s="63"/>
      <c r="F102" s="63"/>
      <c r="G102" s="34">
        <f>'Five Forces'!G89</f>
        <v>0</v>
      </c>
      <c r="I102" s="94">
        <v>1</v>
      </c>
      <c r="J102" s="70">
        <f>I102/SUM(I94,I96,I98,I100,I102)</f>
        <v>0.2</v>
      </c>
      <c r="K102" s="70"/>
    </row>
    <row r="104" spans="1:11" ht="21.95" customHeight="1" x14ac:dyDescent="0.25">
      <c r="A104" s="68" t="s">
        <v>92</v>
      </c>
      <c r="B104" s="69"/>
      <c r="C104" s="69"/>
      <c r="D104" s="69"/>
      <c r="E104" s="69"/>
      <c r="F104" s="69"/>
      <c r="G104" s="35">
        <f>'Calculations Hub'!K107</f>
        <v>0</v>
      </c>
    </row>
  </sheetData>
  <mergeCells count="17">
    <mergeCell ref="I55:L55"/>
    <mergeCell ref="I77:L77"/>
    <mergeCell ref="I92:L92"/>
    <mergeCell ref="A22:G22"/>
    <mergeCell ref="A55:G55"/>
    <mergeCell ref="A77:G77"/>
    <mergeCell ref="A92:G92"/>
    <mergeCell ref="A53:G53"/>
    <mergeCell ref="A75:G75"/>
    <mergeCell ref="A90:G90"/>
    <mergeCell ref="I1:L1"/>
    <mergeCell ref="I22:L22"/>
    <mergeCell ref="I41:L41"/>
    <mergeCell ref="A20:G20"/>
    <mergeCell ref="A39:G39"/>
    <mergeCell ref="A1:G1"/>
    <mergeCell ref="A41:G41"/>
  </mergeCells>
  <phoneticPr fontId="26" type="noConversion"/>
  <conditionalFormatting sqref="B3 B6:B9 B11 B13 B15 B17 B25:B28 B31:B36 B43 B46:B48 B50 B58:B62 B65:B68 B71:B72 B79 B81 B83 B85 B87">
    <cfRule type="expression" dxfId="4" priority="6">
      <formula>$G3=1</formula>
    </cfRule>
  </conditionalFormatting>
  <conditionalFormatting sqref="C3 C6:C9 C11 C13 C15 C17 C25:C28 C31:C36 C43 C46:C48 C50 C58:C62 C65:C68 C71:C72 C79 C81 C83 C85 C87">
    <cfRule type="expression" dxfId="3" priority="5">
      <formula>$G3=2</formula>
    </cfRule>
  </conditionalFormatting>
  <conditionalFormatting sqref="D3 D6:D9 D11 D13 D15 D17 D25:D28 D31:D36 D43 D46:D48 D50 D58:D62 D65:D68 D71:D72 D79 D81 D83 D85 D87">
    <cfRule type="expression" dxfId="2" priority="4">
      <formula>$G3=3</formula>
    </cfRule>
  </conditionalFormatting>
  <conditionalFormatting sqref="E3 E6:E9 E11 E13 E15 E17 E25:E28 E31:E36 E43 E46:E48 E50 E58:E62 E65:E68 E71:E72 E79 E81 E83 E85 E87">
    <cfRule type="expression" dxfId="1" priority="3">
      <formula>$G3=4</formula>
    </cfRule>
  </conditionalFormatting>
  <conditionalFormatting sqref="F3 F6:F9 F11 F13 F15 F17 F25:F28 F31:F36 F43 F46:F48 F50 F58:F62 F65:F68 F71:F72 F79 F81 F83 F85 F87">
    <cfRule type="expression" dxfId="0" priority="2">
      <formula>$G3=5</formula>
    </cfRule>
  </conditionalFormatting>
  <pageMargins left="0.75" right="0.75" top="1" bottom="1" header="0.5" footer="0.5"/>
  <pageSetup scale="45" orientation="portrait" horizontalDpi="4294967292" verticalDpi="4294967292"/>
  <rowBreaks count="1" manualBreakCount="1">
    <brk id="54" max="11"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topLeftCell="A7" zoomScale="85" zoomScaleNormal="85" workbookViewId="0">
      <selection activeCell="B53" sqref="B53"/>
    </sheetView>
  </sheetViews>
  <sheetFormatPr defaultRowHeight="15.75" x14ac:dyDescent="0.25"/>
  <cols>
    <col min="1" max="1" width="82.875" style="28" customWidth="1"/>
    <col min="2" max="2" width="85.125" style="123" customWidth="1"/>
  </cols>
  <sheetData>
    <row r="1" spans="1:2" ht="38.25" customHeight="1" x14ac:dyDescent="0.25">
      <c r="A1" s="146" t="s">
        <v>75</v>
      </c>
      <c r="B1" s="147" t="s">
        <v>224</v>
      </c>
    </row>
    <row r="2" spans="1:2" ht="60" x14ac:dyDescent="0.25">
      <c r="A2" s="124" t="s">
        <v>73</v>
      </c>
      <c r="B2" s="132" t="s">
        <v>204</v>
      </c>
    </row>
    <row r="3" spans="1:2" ht="45" x14ac:dyDescent="0.25">
      <c r="A3" s="125" t="s">
        <v>6</v>
      </c>
      <c r="B3" s="132" t="s">
        <v>205</v>
      </c>
    </row>
    <row r="4" spans="1:2" ht="45" x14ac:dyDescent="0.25">
      <c r="A4" s="126" t="s">
        <v>162</v>
      </c>
      <c r="B4" s="139" t="s">
        <v>206</v>
      </c>
    </row>
    <row r="5" spans="1:2" ht="30" x14ac:dyDescent="0.25">
      <c r="A5" s="126" t="s">
        <v>161</v>
      </c>
      <c r="B5" s="139" t="s">
        <v>207</v>
      </c>
    </row>
    <row r="6" spans="1:2" ht="30" x14ac:dyDescent="0.25">
      <c r="A6" s="126" t="s">
        <v>160</v>
      </c>
      <c r="B6" s="123" t="s">
        <v>190</v>
      </c>
    </row>
    <row r="7" spans="1:2" ht="30" x14ac:dyDescent="0.25">
      <c r="A7" s="126" t="s">
        <v>165</v>
      </c>
      <c r="B7" s="139" t="s">
        <v>208</v>
      </c>
    </row>
    <row r="8" spans="1:2" ht="30" x14ac:dyDescent="0.25">
      <c r="A8" s="125" t="s">
        <v>7</v>
      </c>
      <c r="B8" s="132" t="s">
        <v>166</v>
      </c>
    </row>
    <row r="9" spans="1:2" ht="60" x14ac:dyDescent="0.25">
      <c r="A9" s="125" t="s">
        <v>167</v>
      </c>
      <c r="B9" s="132" t="s">
        <v>209</v>
      </c>
    </row>
    <row r="10" spans="1:2" ht="60" x14ac:dyDescent="0.25">
      <c r="A10" s="125" t="s">
        <v>9</v>
      </c>
      <c r="B10" s="132" t="s">
        <v>210</v>
      </c>
    </row>
    <row r="11" spans="1:2" ht="45" x14ac:dyDescent="0.25">
      <c r="A11" s="125" t="s">
        <v>10</v>
      </c>
      <c r="B11" s="132" t="s">
        <v>211</v>
      </c>
    </row>
    <row r="12" spans="1:2" ht="60" x14ac:dyDescent="0.25">
      <c r="A12" s="148" t="s">
        <v>76</v>
      </c>
      <c r="B12" s="149" t="s">
        <v>215</v>
      </c>
    </row>
    <row r="13" spans="1:2" ht="60" x14ac:dyDescent="0.25">
      <c r="A13" s="125" t="s">
        <v>18</v>
      </c>
      <c r="B13" s="132" t="s">
        <v>215</v>
      </c>
    </row>
    <row r="14" spans="1:2" ht="45" x14ac:dyDescent="0.25">
      <c r="A14" s="126" t="s">
        <v>78</v>
      </c>
      <c r="B14" s="139" t="s">
        <v>212</v>
      </c>
    </row>
    <row r="15" spans="1:2" ht="45" x14ac:dyDescent="0.25">
      <c r="A15" s="127" t="s">
        <v>79</v>
      </c>
      <c r="B15" s="139" t="s">
        <v>213</v>
      </c>
    </row>
    <row r="16" spans="1:2" ht="30" x14ac:dyDescent="0.25">
      <c r="A16" s="126" t="s">
        <v>157</v>
      </c>
      <c r="B16" s="139" t="s">
        <v>214</v>
      </c>
    </row>
    <row r="17" spans="1:2" ht="45" x14ac:dyDescent="0.25">
      <c r="A17" s="127" t="s">
        <v>80</v>
      </c>
      <c r="B17" s="139" t="s">
        <v>216</v>
      </c>
    </row>
    <row r="18" spans="1:2" ht="45" x14ac:dyDescent="0.25">
      <c r="A18" s="125" t="s">
        <v>28</v>
      </c>
      <c r="B18" s="132" t="s">
        <v>217</v>
      </c>
    </row>
    <row r="19" spans="1:2" ht="30" x14ac:dyDescent="0.25">
      <c r="A19" s="127" t="s">
        <v>81</v>
      </c>
      <c r="B19" s="139" t="s">
        <v>168</v>
      </c>
    </row>
    <row r="20" spans="1:2" ht="30" x14ac:dyDescent="0.25">
      <c r="A20" s="126" t="s">
        <v>153</v>
      </c>
      <c r="B20" s="123" t="s">
        <v>169</v>
      </c>
    </row>
    <row r="21" spans="1:2" ht="60" x14ac:dyDescent="0.25">
      <c r="A21" s="126" t="s">
        <v>154</v>
      </c>
      <c r="B21" s="139" t="s">
        <v>218</v>
      </c>
    </row>
    <row r="22" spans="1:2" ht="30" x14ac:dyDescent="0.25">
      <c r="A22" s="127" t="s">
        <v>82</v>
      </c>
      <c r="B22" s="139" t="s">
        <v>219</v>
      </c>
    </row>
    <row r="23" spans="1:2" ht="30" x14ac:dyDescent="0.25">
      <c r="A23" s="126" t="s">
        <v>155</v>
      </c>
      <c r="B23" s="123" t="s">
        <v>170</v>
      </c>
    </row>
    <row r="24" spans="1:2" x14ac:dyDescent="0.25">
      <c r="A24" s="126" t="s">
        <v>156</v>
      </c>
      <c r="B24" s="123" t="s">
        <v>171</v>
      </c>
    </row>
    <row r="25" spans="1:2" ht="30" x14ac:dyDescent="0.25">
      <c r="A25" s="150" t="s">
        <v>77</v>
      </c>
      <c r="B25" s="151" t="s">
        <v>220</v>
      </c>
    </row>
    <row r="26" spans="1:2" ht="60" x14ac:dyDescent="0.25">
      <c r="A26" s="128" t="s">
        <v>164</v>
      </c>
      <c r="B26" s="139" t="s">
        <v>221</v>
      </c>
    </row>
    <row r="27" spans="1:2" ht="45" x14ac:dyDescent="0.25">
      <c r="A27" s="125" t="s">
        <v>29</v>
      </c>
      <c r="B27" s="132" t="s">
        <v>222</v>
      </c>
    </row>
    <row r="28" spans="1:2" ht="30" x14ac:dyDescent="0.25">
      <c r="A28" s="152" t="s">
        <v>83</v>
      </c>
      <c r="B28" s="123" t="s">
        <v>172</v>
      </c>
    </row>
    <row r="29" spans="1:2" ht="45" x14ac:dyDescent="0.25">
      <c r="A29" s="128" t="s">
        <v>84</v>
      </c>
      <c r="B29" s="123" t="s">
        <v>173</v>
      </c>
    </row>
    <row r="30" spans="1:2" ht="45" x14ac:dyDescent="0.25">
      <c r="A30" s="128" t="s">
        <v>85</v>
      </c>
      <c r="B30" s="123" t="s">
        <v>174</v>
      </c>
    </row>
    <row r="31" spans="1:2" ht="45" x14ac:dyDescent="0.25">
      <c r="A31" s="129" t="s">
        <v>32</v>
      </c>
      <c r="B31" s="132" t="s">
        <v>223</v>
      </c>
    </row>
    <row r="32" spans="1:2" ht="45" x14ac:dyDescent="0.25">
      <c r="A32" s="153" t="s">
        <v>65</v>
      </c>
      <c r="B32" s="154" t="s">
        <v>225</v>
      </c>
    </row>
    <row r="33" spans="1:2" ht="30" x14ac:dyDescent="0.25">
      <c r="A33" s="125" t="s">
        <v>35</v>
      </c>
      <c r="B33" s="132" t="s">
        <v>226</v>
      </c>
    </row>
    <row r="34" spans="1:2" ht="45" x14ac:dyDescent="0.25">
      <c r="A34" s="128" t="s">
        <v>159</v>
      </c>
      <c r="B34" s="139" t="s">
        <v>227</v>
      </c>
    </row>
    <row r="35" spans="1:2" ht="30" x14ac:dyDescent="0.25">
      <c r="A35" s="128" t="s">
        <v>38</v>
      </c>
      <c r="B35" s="123" t="s">
        <v>182</v>
      </c>
    </row>
    <row r="36" spans="1:2" ht="30" x14ac:dyDescent="0.25">
      <c r="A36" s="128" t="s">
        <v>39</v>
      </c>
      <c r="B36" s="123" t="s">
        <v>181</v>
      </c>
    </row>
    <row r="37" spans="1:2" ht="30" x14ac:dyDescent="0.25">
      <c r="A37" s="128" t="s">
        <v>88</v>
      </c>
      <c r="B37" s="123" t="s">
        <v>180</v>
      </c>
    </row>
    <row r="38" spans="1:2" ht="30" x14ac:dyDescent="0.25">
      <c r="A38" s="128" t="s">
        <v>41</v>
      </c>
      <c r="B38" s="139" t="s">
        <v>175</v>
      </c>
    </row>
    <row r="39" spans="1:2" x14ac:dyDescent="0.25">
      <c r="A39" s="125" t="s">
        <v>42</v>
      </c>
    </row>
    <row r="40" spans="1:2" ht="30" x14ac:dyDescent="0.25">
      <c r="A40" s="128" t="s">
        <v>43</v>
      </c>
      <c r="B40" s="123" t="s">
        <v>179</v>
      </c>
    </row>
    <row r="41" spans="1:2" ht="30" x14ac:dyDescent="0.25">
      <c r="A41" s="128" t="s">
        <v>44</v>
      </c>
      <c r="B41" s="123" t="s">
        <v>178</v>
      </c>
    </row>
    <row r="42" spans="1:2" ht="30" x14ac:dyDescent="0.25">
      <c r="A42" s="128" t="s">
        <v>45</v>
      </c>
      <c r="B42" s="123" t="s">
        <v>177</v>
      </c>
    </row>
    <row r="43" spans="1:2" ht="30" x14ac:dyDescent="0.25">
      <c r="A43" s="128" t="s">
        <v>46</v>
      </c>
      <c r="B43" s="123" t="s">
        <v>176</v>
      </c>
    </row>
    <row r="44" spans="1:2" x14ac:dyDescent="0.25">
      <c r="A44" s="125" t="s">
        <v>47</v>
      </c>
    </row>
    <row r="45" spans="1:2" ht="30" x14ac:dyDescent="0.25">
      <c r="A45" s="128" t="s">
        <v>48</v>
      </c>
      <c r="B45" s="123" t="s">
        <v>183</v>
      </c>
    </row>
    <row r="46" spans="1:2" ht="30" x14ac:dyDescent="0.25">
      <c r="A46" s="128" t="s">
        <v>158</v>
      </c>
      <c r="B46" s="123" t="s">
        <v>184</v>
      </c>
    </row>
    <row r="47" spans="1:2" ht="45" x14ac:dyDescent="0.25">
      <c r="A47" s="116" t="s">
        <v>66</v>
      </c>
      <c r="B47" s="155" t="s">
        <v>228</v>
      </c>
    </row>
    <row r="48" spans="1:2" ht="45" x14ac:dyDescent="0.25">
      <c r="A48" s="130" t="s">
        <v>86</v>
      </c>
      <c r="B48" s="123" t="s">
        <v>185</v>
      </c>
    </row>
    <row r="49" spans="1:2" ht="45" x14ac:dyDescent="0.25">
      <c r="A49" s="129" t="s">
        <v>87</v>
      </c>
      <c r="B49" s="123" t="s">
        <v>186</v>
      </c>
    </row>
    <row r="50" spans="1:2" ht="45" x14ac:dyDescent="0.25">
      <c r="A50" s="129" t="s">
        <v>67</v>
      </c>
      <c r="B50" s="123" t="s">
        <v>187</v>
      </c>
    </row>
    <row r="51" spans="1:2" ht="45" x14ac:dyDescent="0.25">
      <c r="A51" s="129" t="s">
        <v>55</v>
      </c>
      <c r="B51" s="123" t="s">
        <v>188</v>
      </c>
    </row>
    <row r="52" spans="1:2" ht="30" x14ac:dyDescent="0.25">
      <c r="A52" s="131" t="s">
        <v>56</v>
      </c>
      <c r="B52" s="123" t="s">
        <v>189</v>
      </c>
    </row>
    <row r="53" spans="1:2" x14ac:dyDescent="0.25">
      <c r="A53" s="47"/>
    </row>
    <row r="54" spans="1:2" x14ac:dyDescent="0.25">
      <c r="A54" s="117"/>
    </row>
    <row r="55" spans="1:2" x14ac:dyDescent="0.25">
      <c r="A55" s="113"/>
    </row>
    <row r="57" spans="1:2" ht="18.75" x14ac:dyDescent="0.25">
      <c r="A57" s="119"/>
    </row>
    <row r="58" spans="1:2" x14ac:dyDescent="0.25">
      <c r="A58" s="120"/>
    </row>
    <row r="59" spans="1:2" x14ac:dyDescent="0.25">
      <c r="A59" s="121"/>
    </row>
    <row r="60" spans="1:2" x14ac:dyDescent="0.25">
      <c r="A60" s="118"/>
    </row>
    <row r="61" spans="1:2" x14ac:dyDescent="0.25">
      <c r="A61" s="121"/>
    </row>
    <row r="62" spans="1:2" x14ac:dyDescent="0.25">
      <c r="A62" s="118"/>
    </row>
    <row r="63" spans="1:2" x14ac:dyDescent="0.25">
      <c r="A63" s="121"/>
    </row>
    <row r="64" spans="1:2" x14ac:dyDescent="0.25">
      <c r="A64" s="118"/>
    </row>
    <row r="65" spans="1:1" x14ac:dyDescent="0.25">
      <c r="A65" s="118"/>
    </row>
    <row r="66" spans="1:1" x14ac:dyDescent="0.25">
      <c r="A66" s="118"/>
    </row>
    <row r="67" spans="1:1" x14ac:dyDescent="0.25">
      <c r="A67" s="121"/>
    </row>
    <row r="68" spans="1:1" x14ac:dyDescent="0.25">
      <c r="A68" s="120"/>
    </row>
    <row r="69" spans="1:1" x14ac:dyDescent="0.25">
      <c r="A69" s="122"/>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07"/>
  <sheetViews>
    <sheetView topLeftCell="A76" workbookViewId="0">
      <selection activeCell="K99" sqref="K99"/>
    </sheetView>
  </sheetViews>
  <sheetFormatPr defaultColWidth="11" defaultRowHeight="15.75" x14ac:dyDescent="0.25"/>
  <cols>
    <col min="1" max="2" width="17.875" customWidth="1"/>
  </cols>
  <sheetData>
    <row r="1" spans="1:11" x14ac:dyDescent="0.25">
      <c r="C1" s="4" t="s">
        <v>0</v>
      </c>
      <c r="D1" s="5"/>
      <c r="E1" s="5"/>
      <c r="F1" s="5"/>
      <c r="G1" s="5"/>
      <c r="H1" s="5"/>
      <c r="I1" s="5"/>
      <c r="J1" s="5"/>
      <c r="K1" s="5"/>
    </row>
    <row r="2" spans="1:11" x14ac:dyDescent="0.25">
      <c r="A2" s="12" t="s">
        <v>13</v>
      </c>
      <c r="B2" s="12"/>
      <c r="C2" s="6"/>
      <c r="D2" s="7"/>
      <c r="E2" s="7"/>
      <c r="F2" s="7"/>
      <c r="G2" s="7"/>
      <c r="H2" s="7"/>
      <c r="I2" s="7"/>
      <c r="J2" s="7"/>
      <c r="K2" s="7"/>
    </row>
    <row r="3" spans="1:11" x14ac:dyDescent="0.25">
      <c r="A3" s="1">
        <f>'Five Forces'!I3</f>
        <v>1</v>
      </c>
      <c r="B3" s="1"/>
      <c r="C3" s="2" t="s">
        <v>5</v>
      </c>
      <c r="D3" s="3"/>
      <c r="E3" s="3"/>
      <c r="F3" s="3"/>
      <c r="G3" s="2"/>
      <c r="H3" s="2"/>
      <c r="I3" s="2"/>
      <c r="J3" s="2"/>
      <c r="K3" s="40">
        <f>'Five Forces'!G3</f>
        <v>0</v>
      </c>
    </row>
    <row r="4" spans="1:11" x14ac:dyDescent="0.25">
      <c r="A4" s="1"/>
      <c r="B4" s="1"/>
    </row>
    <row r="5" spans="1:11" x14ac:dyDescent="0.25">
      <c r="A5" s="1"/>
      <c r="B5" s="1"/>
      <c r="J5" s="25"/>
    </row>
    <row r="6" spans="1:11" x14ac:dyDescent="0.25">
      <c r="A6" s="1">
        <f>'Five Forces'!I5</f>
        <v>1</v>
      </c>
      <c r="B6" s="1"/>
      <c r="C6" s="2" t="s">
        <v>6</v>
      </c>
      <c r="D6" s="2"/>
      <c r="E6" s="2"/>
      <c r="F6" s="2"/>
      <c r="G6" s="2"/>
      <c r="H6" s="2"/>
      <c r="I6" s="2"/>
      <c r="J6" s="26"/>
      <c r="K6" s="24">
        <f>(J8*B8+J9*B9+J10*B10+J11*B11)/SUM(B8:B11)</f>
        <v>0</v>
      </c>
    </row>
    <row r="7" spans="1:11" x14ac:dyDescent="0.25">
      <c r="A7" s="1"/>
      <c r="B7" s="1"/>
      <c r="J7" s="25"/>
    </row>
    <row r="8" spans="1:11" x14ac:dyDescent="0.25">
      <c r="A8" s="1"/>
      <c r="B8" s="1">
        <f>'Five Forces'!K6</f>
        <v>1</v>
      </c>
      <c r="C8" t="s">
        <v>1</v>
      </c>
      <c r="J8" s="39">
        <f>'Five Forces'!G6</f>
        <v>0</v>
      </c>
    </row>
    <row r="9" spans="1:11" x14ac:dyDescent="0.25">
      <c r="A9" s="1"/>
      <c r="B9" s="1">
        <f>'Five Forces'!K7</f>
        <v>1</v>
      </c>
      <c r="C9" t="s">
        <v>2</v>
      </c>
      <c r="J9" s="39">
        <f>'Five Forces'!G7</f>
        <v>0</v>
      </c>
    </row>
    <row r="10" spans="1:11" x14ac:dyDescent="0.25">
      <c r="A10" s="1"/>
      <c r="B10" s="1">
        <f>'Five Forces'!K8</f>
        <v>1</v>
      </c>
      <c r="C10" t="s">
        <v>3</v>
      </c>
      <c r="J10" s="39">
        <f>'Five Forces'!G8</f>
        <v>0</v>
      </c>
    </row>
    <row r="11" spans="1:11" x14ac:dyDescent="0.25">
      <c r="A11" s="1"/>
      <c r="B11" s="1">
        <f>'Five Forces'!K9</f>
        <v>1</v>
      </c>
      <c r="C11" t="s">
        <v>4</v>
      </c>
      <c r="J11" s="39">
        <f>'Five Forces'!G9</f>
        <v>0</v>
      </c>
    </row>
    <row r="12" spans="1:11" x14ac:dyDescent="0.25">
      <c r="A12" s="1"/>
      <c r="B12" s="1"/>
      <c r="J12" s="25"/>
    </row>
    <row r="13" spans="1:11" x14ac:dyDescent="0.25">
      <c r="A13" s="1">
        <f>'Five Forces'!I11</f>
        <v>1</v>
      </c>
      <c r="B13" s="1"/>
      <c r="C13" s="2" t="s">
        <v>7</v>
      </c>
      <c r="D13" s="2"/>
      <c r="E13" s="2"/>
      <c r="F13" s="2"/>
      <c r="G13" s="2"/>
      <c r="H13" s="2"/>
      <c r="I13" s="2"/>
      <c r="J13" s="26"/>
      <c r="K13" s="40">
        <f>'Five Forces'!G11</f>
        <v>0</v>
      </c>
    </row>
    <row r="14" spans="1:11" x14ac:dyDescent="0.25">
      <c r="A14" s="1"/>
      <c r="B14" s="1"/>
      <c r="J14" s="25"/>
    </row>
    <row r="15" spans="1:11" x14ac:dyDescent="0.25">
      <c r="A15" s="1">
        <f>'Five Forces'!I13</f>
        <v>1</v>
      </c>
      <c r="B15" s="1"/>
      <c r="C15" s="2" t="s">
        <v>8</v>
      </c>
      <c r="D15" s="2"/>
      <c r="E15" s="2"/>
      <c r="F15" s="2"/>
      <c r="G15" s="2"/>
      <c r="H15" s="2"/>
      <c r="I15" s="2"/>
      <c r="J15" s="26"/>
      <c r="K15" s="40">
        <f>'Five Forces'!G13</f>
        <v>0</v>
      </c>
    </row>
    <row r="16" spans="1:11" x14ac:dyDescent="0.25">
      <c r="A16" s="1"/>
      <c r="B16" s="1"/>
      <c r="J16" s="25"/>
    </row>
    <row r="17" spans="1:11" x14ac:dyDescent="0.25">
      <c r="A17" s="1">
        <f>'Five Forces'!I15</f>
        <v>1</v>
      </c>
      <c r="B17" s="1"/>
      <c r="C17" s="2" t="s">
        <v>9</v>
      </c>
      <c r="D17" s="2"/>
      <c r="E17" s="2"/>
      <c r="F17" s="2"/>
      <c r="G17" s="2"/>
      <c r="H17" s="2"/>
      <c r="I17" s="2"/>
      <c r="J17" s="26"/>
      <c r="K17" s="40">
        <f>'Five Forces'!G15</f>
        <v>0</v>
      </c>
    </row>
    <row r="18" spans="1:11" x14ac:dyDescent="0.25">
      <c r="A18" s="1"/>
      <c r="B18" s="1"/>
      <c r="J18" s="25"/>
    </row>
    <row r="19" spans="1:11" x14ac:dyDescent="0.25">
      <c r="A19" s="1">
        <f>'Five Forces'!I17</f>
        <v>1</v>
      </c>
      <c r="B19" s="1"/>
      <c r="C19" s="2" t="s">
        <v>10</v>
      </c>
      <c r="D19" s="2"/>
      <c r="E19" s="2"/>
      <c r="F19" s="2"/>
      <c r="G19" s="2"/>
      <c r="H19" s="2"/>
      <c r="I19" s="2"/>
      <c r="J19" s="26"/>
      <c r="K19" s="40">
        <f>'Five Forces'!G17</f>
        <v>0</v>
      </c>
    </row>
    <row r="20" spans="1:11" x14ac:dyDescent="0.25">
      <c r="J20" s="25"/>
    </row>
    <row r="21" spans="1:11" x14ac:dyDescent="0.25">
      <c r="C21" s="6" t="s">
        <v>11</v>
      </c>
      <c r="D21" s="7"/>
      <c r="E21" s="7"/>
      <c r="F21" s="7"/>
      <c r="G21" s="7"/>
      <c r="H21" s="7"/>
      <c r="I21" s="7"/>
      <c r="J21" s="7"/>
      <c r="K21" s="9">
        <f>(K3*A3+K6*A6+K13*A13+K15*A15+K17*A17+K19*A19)/SUM(A3,A6,A13,A15,A17,A19)</f>
        <v>0</v>
      </c>
    </row>
    <row r="23" spans="1:11" x14ac:dyDescent="0.25">
      <c r="C23" s="11" t="s">
        <v>12</v>
      </c>
      <c r="D23" s="10"/>
      <c r="E23" s="10"/>
      <c r="F23" s="10"/>
      <c r="G23" s="10"/>
      <c r="H23" s="10"/>
      <c r="I23" s="10"/>
      <c r="J23" s="10"/>
      <c r="K23" s="10"/>
    </row>
    <row r="25" spans="1:11" x14ac:dyDescent="0.25">
      <c r="A25" s="1">
        <f>'Five Forces'!I24</f>
        <v>1</v>
      </c>
      <c r="B25" s="1"/>
      <c r="C25" s="2" t="s">
        <v>18</v>
      </c>
      <c r="D25" s="3"/>
      <c r="E25" s="3"/>
      <c r="F25" s="3"/>
      <c r="G25" s="2"/>
      <c r="H25" s="2"/>
      <c r="I25" s="2"/>
      <c r="J25" s="2"/>
      <c r="K25" s="24">
        <f>(J27*B27+J28*B28+J29*B29+J30*B30)/SUM(B27:B30)</f>
        <v>0</v>
      </c>
    </row>
    <row r="26" spans="1:11" x14ac:dyDescent="0.25">
      <c r="A26" s="1"/>
      <c r="B26" s="1"/>
    </row>
    <row r="27" spans="1:11" x14ac:dyDescent="0.25">
      <c r="A27" s="1"/>
      <c r="B27" s="77">
        <f>'Five Forces'!K25</f>
        <v>1</v>
      </c>
      <c r="C27" t="s">
        <v>14</v>
      </c>
      <c r="J27" s="39">
        <f>'Five Forces'!G25</f>
        <v>0</v>
      </c>
    </row>
    <row r="28" spans="1:11" x14ac:dyDescent="0.25">
      <c r="A28" s="1"/>
      <c r="B28" s="77">
        <f>'Five Forces'!K26</f>
        <v>1</v>
      </c>
      <c r="C28" t="s">
        <v>15</v>
      </c>
      <c r="J28" s="39">
        <f>'Five Forces'!G26</f>
        <v>0</v>
      </c>
    </row>
    <row r="29" spans="1:11" x14ac:dyDescent="0.25">
      <c r="A29" s="1"/>
      <c r="B29" s="77">
        <f>'Five Forces'!K27</f>
        <v>1</v>
      </c>
      <c r="C29" t="s">
        <v>16</v>
      </c>
      <c r="J29" s="39">
        <f>'Five Forces'!G27</f>
        <v>0</v>
      </c>
    </row>
    <row r="30" spans="1:11" x14ac:dyDescent="0.25">
      <c r="A30" s="1"/>
      <c r="B30" s="77">
        <f>'Five Forces'!K28</f>
        <v>1</v>
      </c>
      <c r="C30" t="s">
        <v>17</v>
      </c>
      <c r="J30" s="39">
        <f>'Five Forces'!G28</f>
        <v>0</v>
      </c>
    </row>
    <row r="31" spans="1:11" x14ac:dyDescent="0.25">
      <c r="A31" s="1"/>
      <c r="B31" s="1"/>
      <c r="J31" s="39"/>
    </row>
    <row r="32" spans="1:11" x14ac:dyDescent="0.25">
      <c r="A32" s="1">
        <f>'Five Forces'!I30</f>
        <v>1</v>
      </c>
      <c r="B32" s="1"/>
      <c r="C32" s="2" t="s">
        <v>28</v>
      </c>
      <c r="D32" s="3"/>
      <c r="E32" s="3"/>
      <c r="F32" s="3"/>
      <c r="G32" s="2"/>
      <c r="H32" s="2"/>
      <c r="I32" s="2"/>
      <c r="J32" s="41"/>
      <c r="K32" s="24">
        <f>(J34*B34+J35*B35+J36*B36+J37*B37+J38*B38+J39*B39)/SUM(B34:B39)</f>
        <v>0</v>
      </c>
    </row>
    <row r="33" spans="1:11" x14ac:dyDescent="0.25">
      <c r="A33" s="1"/>
      <c r="B33" s="1"/>
      <c r="J33" s="39"/>
    </row>
    <row r="34" spans="1:11" x14ac:dyDescent="0.25">
      <c r="A34" s="1"/>
      <c r="B34" s="78">
        <f>'Five Forces'!K31</f>
        <v>1</v>
      </c>
      <c r="C34" t="s">
        <v>19</v>
      </c>
      <c r="J34" s="39">
        <f>'Five Forces'!G31</f>
        <v>0</v>
      </c>
    </row>
    <row r="35" spans="1:11" x14ac:dyDescent="0.25">
      <c r="A35" s="1"/>
      <c r="B35" s="78">
        <f>'Five Forces'!K32</f>
        <v>1</v>
      </c>
      <c r="C35" t="s">
        <v>20</v>
      </c>
      <c r="J35" s="39">
        <f>'Five Forces'!G32</f>
        <v>0</v>
      </c>
    </row>
    <row r="36" spans="1:11" x14ac:dyDescent="0.25">
      <c r="A36" s="1"/>
      <c r="B36" s="78">
        <f>'Five Forces'!K33</f>
        <v>1</v>
      </c>
      <c r="C36" t="s">
        <v>21</v>
      </c>
      <c r="J36" s="39">
        <f>'Five Forces'!G33</f>
        <v>0</v>
      </c>
    </row>
    <row r="37" spans="1:11" x14ac:dyDescent="0.25">
      <c r="A37" s="1"/>
      <c r="B37" s="78">
        <f>'Five Forces'!K34</f>
        <v>1</v>
      </c>
      <c r="C37" t="s">
        <v>22</v>
      </c>
      <c r="J37" s="39">
        <f>'Five Forces'!G34</f>
        <v>0</v>
      </c>
    </row>
    <row r="38" spans="1:11" x14ac:dyDescent="0.25">
      <c r="A38" s="1"/>
      <c r="B38" s="78">
        <f>'Five Forces'!K35</f>
        <v>1</v>
      </c>
      <c r="C38" t="s">
        <v>23</v>
      </c>
      <c r="J38" s="39">
        <f>'Five Forces'!G35</f>
        <v>0</v>
      </c>
    </row>
    <row r="39" spans="1:11" x14ac:dyDescent="0.25">
      <c r="A39" s="1"/>
      <c r="B39" s="78">
        <f>'Five Forces'!K36</f>
        <v>1</v>
      </c>
      <c r="C39" t="s">
        <v>24</v>
      </c>
      <c r="J39" s="39">
        <f>'Five Forces'!G36</f>
        <v>0</v>
      </c>
    </row>
    <row r="40" spans="1:11" x14ac:dyDescent="0.25">
      <c r="A40" s="1"/>
      <c r="B40" s="1"/>
    </row>
    <row r="41" spans="1:11" x14ac:dyDescent="0.25">
      <c r="C41" s="13" t="s">
        <v>25</v>
      </c>
      <c r="K41" s="13">
        <f>(K25*A25+K32*A32)/SUM(A25,A32)</f>
        <v>0</v>
      </c>
    </row>
    <row r="43" spans="1:11" x14ac:dyDescent="0.25">
      <c r="C43" s="15" t="s">
        <v>26</v>
      </c>
      <c r="D43" s="14"/>
      <c r="E43" s="14"/>
      <c r="F43" s="14"/>
      <c r="G43" s="14"/>
      <c r="H43" s="14"/>
      <c r="I43" s="14"/>
      <c r="J43" s="14"/>
      <c r="K43" s="14"/>
    </row>
    <row r="45" spans="1:11" x14ac:dyDescent="0.25">
      <c r="A45" s="1">
        <f>'Five Forces'!I43</f>
        <v>1</v>
      </c>
      <c r="B45" s="1"/>
      <c r="C45" s="2" t="s">
        <v>27</v>
      </c>
      <c r="D45" s="3"/>
      <c r="E45" s="3"/>
      <c r="F45" s="3"/>
      <c r="G45" s="2"/>
      <c r="H45" s="2"/>
      <c r="I45" s="2"/>
      <c r="J45" s="2"/>
      <c r="K45" s="40">
        <f>'Five Forces'!G43</f>
        <v>0</v>
      </c>
    </row>
    <row r="46" spans="1:11" x14ac:dyDescent="0.25">
      <c r="A46" s="1"/>
      <c r="B46" s="1"/>
      <c r="J46" s="39"/>
    </row>
    <row r="47" spans="1:11" x14ac:dyDescent="0.25">
      <c r="A47" s="1">
        <f>'Five Forces'!I45</f>
        <v>1</v>
      </c>
      <c r="B47" s="1"/>
      <c r="C47" s="2" t="s">
        <v>29</v>
      </c>
      <c r="D47" s="3"/>
      <c r="E47" s="3"/>
      <c r="F47" s="3"/>
      <c r="G47" s="2"/>
      <c r="H47" s="2"/>
      <c r="I47" s="2"/>
      <c r="J47" s="41"/>
      <c r="K47" s="24">
        <f>(J49*B49+J50*B50+J51*B51)/SUM(B49:B51)</f>
        <v>0</v>
      </c>
    </row>
    <row r="48" spans="1:11" x14ac:dyDescent="0.25">
      <c r="A48" s="1"/>
      <c r="B48" s="1"/>
      <c r="J48" s="39"/>
    </row>
    <row r="49" spans="1:11" x14ac:dyDescent="0.25">
      <c r="A49" s="1"/>
      <c r="B49" s="1">
        <f>'Five Forces'!K46</f>
        <v>1</v>
      </c>
      <c r="C49" t="s">
        <v>37</v>
      </c>
      <c r="J49" s="39">
        <f>'Five Forces'!G46</f>
        <v>0</v>
      </c>
    </row>
    <row r="50" spans="1:11" x14ac:dyDescent="0.25">
      <c r="A50" s="1"/>
      <c r="B50" s="1">
        <f>'Five Forces'!K47</f>
        <v>1</v>
      </c>
      <c r="C50" t="s">
        <v>30</v>
      </c>
      <c r="J50" s="39">
        <f>'Five Forces'!G47</f>
        <v>0</v>
      </c>
    </row>
    <row r="51" spans="1:11" x14ac:dyDescent="0.25">
      <c r="A51" s="1"/>
      <c r="B51" s="1">
        <f>'Five Forces'!K48</f>
        <v>1</v>
      </c>
      <c r="C51" t="s">
        <v>31</v>
      </c>
      <c r="J51" s="39">
        <f>'Five Forces'!G48</f>
        <v>0</v>
      </c>
    </row>
    <row r="52" spans="1:11" x14ac:dyDescent="0.25">
      <c r="A52" s="1"/>
      <c r="B52" s="1"/>
      <c r="J52" s="39"/>
    </row>
    <row r="53" spans="1:11" x14ac:dyDescent="0.25">
      <c r="A53" s="1">
        <f>'Five Forces'!I50</f>
        <v>1</v>
      </c>
      <c r="B53" s="1"/>
      <c r="C53" s="2" t="s">
        <v>32</v>
      </c>
      <c r="D53" s="3"/>
      <c r="E53" s="3"/>
      <c r="F53" s="3"/>
      <c r="G53" s="2"/>
      <c r="H53" s="2"/>
      <c r="I53" s="2"/>
      <c r="J53" s="41"/>
      <c r="K53" s="40">
        <f>'Five Forces'!G50</f>
        <v>0</v>
      </c>
    </row>
    <row r="54" spans="1:11" x14ac:dyDescent="0.25">
      <c r="J54" s="39"/>
    </row>
    <row r="55" spans="1:11" x14ac:dyDescent="0.25">
      <c r="C55" s="13" t="s">
        <v>33</v>
      </c>
      <c r="K55" s="13">
        <f>(K45*A45+K47*A47+K53*A53)/SUM(A45,A47,A53)</f>
        <v>0</v>
      </c>
    </row>
    <row r="57" spans="1:11" x14ac:dyDescent="0.25">
      <c r="C57" s="18" t="s">
        <v>34</v>
      </c>
      <c r="D57" s="17"/>
      <c r="E57" s="17"/>
      <c r="F57" s="17"/>
      <c r="G57" s="17"/>
      <c r="H57" s="17"/>
      <c r="I57" s="17"/>
      <c r="J57" s="17"/>
      <c r="K57" s="17"/>
    </row>
    <row r="59" spans="1:11" x14ac:dyDescent="0.25">
      <c r="A59" s="1">
        <f>'Five Forces'!I57</f>
        <v>1</v>
      </c>
      <c r="B59" s="1"/>
      <c r="C59" s="2" t="s">
        <v>35</v>
      </c>
      <c r="D59" s="3"/>
      <c r="E59" s="3"/>
      <c r="F59" s="3"/>
      <c r="G59" s="2"/>
      <c r="H59" s="2"/>
      <c r="I59" s="2"/>
      <c r="J59" s="2"/>
      <c r="K59" s="24">
        <f>(J61*B61+J62*B62+J63*B63+J64*B64+J65*B65)/SUM(B61:B65)</f>
        <v>0</v>
      </c>
    </row>
    <row r="60" spans="1:11" x14ac:dyDescent="0.25">
      <c r="A60" s="1"/>
      <c r="B60" s="1"/>
    </row>
    <row r="61" spans="1:11" x14ac:dyDescent="0.25">
      <c r="A61" s="1"/>
      <c r="B61" s="1">
        <f>'Five Forces'!K58</f>
        <v>1</v>
      </c>
      <c r="C61" t="s">
        <v>36</v>
      </c>
      <c r="J61" s="39">
        <f>'Five Forces'!G58</f>
        <v>0</v>
      </c>
    </row>
    <row r="62" spans="1:11" x14ac:dyDescent="0.25">
      <c r="A62" s="1"/>
      <c r="B62" s="1">
        <f>'Five Forces'!K59</f>
        <v>1</v>
      </c>
      <c r="C62" t="s">
        <v>38</v>
      </c>
      <c r="J62" s="39">
        <f>'Five Forces'!G59</f>
        <v>0</v>
      </c>
    </row>
    <row r="63" spans="1:11" x14ac:dyDescent="0.25">
      <c r="A63" s="1"/>
      <c r="B63" s="1">
        <f>'Five Forces'!K60</f>
        <v>1</v>
      </c>
      <c r="C63" t="s">
        <v>39</v>
      </c>
      <c r="J63" s="39">
        <f>'Five Forces'!G60</f>
        <v>0</v>
      </c>
    </row>
    <row r="64" spans="1:11" x14ac:dyDescent="0.25">
      <c r="A64" s="1"/>
      <c r="B64" s="1">
        <f>'Five Forces'!K61</f>
        <v>1</v>
      </c>
      <c r="C64" t="s">
        <v>40</v>
      </c>
      <c r="J64" s="39">
        <f>'Five Forces'!G61</f>
        <v>0</v>
      </c>
    </row>
    <row r="65" spans="1:11" x14ac:dyDescent="0.25">
      <c r="A65" s="1"/>
      <c r="B65" s="1">
        <f>'Five Forces'!K62</f>
        <v>1</v>
      </c>
      <c r="C65" t="s">
        <v>41</v>
      </c>
      <c r="J65" s="39">
        <f>'Five Forces'!G62</f>
        <v>0</v>
      </c>
    </row>
    <row r="66" spans="1:11" x14ac:dyDescent="0.25">
      <c r="A66" s="1"/>
      <c r="B66" s="1"/>
      <c r="J66" s="39"/>
    </row>
    <row r="67" spans="1:11" x14ac:dyDescent="0.25">
      <c r="A67" s="1">
        <f>'Five Forces'!I64</f>
        <v>1</v>
      </c>
      <c r="B67" s="1"/>
      <c r="C67" s="2" t="s">
        <v>42</v>
      </c>
      <c r="D67" s="3"/>
      <c r="E67" s="3"/>
      <c r="F67" s="3"/>
      <c r="G67" s="2"/>
      <c r="H67" s="2"/>
      <c r="I67" s="2"/>
      <c r="J67" s="41"/>
      <c r="K67" s="24">
        <f>(J69*B69+J70*B70+J71*B71+J72*B72)/SUM(B69:B72)</f>
        <v>0</v>
      </c>
    </row>
    <row r="68" spans="1:11" x14ac:dyDescent="0.25">
      <c r="A68" s="1"/>
      <c r="B68" s="1"/>
      <c r="J68" s="39"/>
    </row>
    <row r="69" spans="1:11" x14ac:dyDescent="0.25">
      <c r="A69" s="1"/>
      <c r="B69" s="1">
        <f>'Five Forces'!K65</f>
        <v>1</v>
      </c>
      <c r="C69" t="s">
        <v>43</v>
      </c>
      <c r="J69" s="39">
        <f>'Five Forces'!G65</f>
        <v>0</v>
      </c>
    </row>
    <row r="70" spans="1:11" x14ac:dyDescent="0.25">
      <c r="A70" s="1"/>
      <c r="B70" s="1">
        <f>'Five Forces'!K66</f>
        <v>1</v>
      </c>
      <c r="C70" t="s">
        <v>44</v>
      </c>
      <c r="J70" s="39">
        <f>'Five Forces'!G66</f>
        <v>0</v>
      </c>
    </row>
    <row r="71" spans="1:11" x14ac:dyDescent="0.25">
      <c r="A71" s="1"/>
      <c r="B71" s="1">
        <f>'Five Forces'!K67</f>
        <v>1</v>
      </c>
      <c r="C71" t="s">
        <v>45</v>
      </c>
      <c r="J71" s="39">
        <f>'Five Forces'!G67</f>
        <v>0</v>
      </c>
    </row>
    <row r="72" spans="1:11" x14ac:dyDescent="0.25">
      <c r="A72" s="1"/>
      <c r="B72" s="1">
        <f>'Five Forces'!K68</f>
        <v>1</v>
      </c>
      <c r="C72" t="s">
        <v>46</v>
      </c>
      <c r="J72" s="39">
        <f>'Five Forces'!G68</f>
        <v>0</v>
      </c>
    </row>
    <row r="73" spans="1:11" x14ac:dyDescent="0.25">
      <c r="A73" s="1"/>
      <c r="B73" s="1"/>
    </row>
    <row r="74" spans="1:11" x14ac:dyDescent="0.25">
      <c r="A74" s="1">
        <f>'Five Forces'!I70</f>
        <v>1</v>
      </c>
      <c r="B74" s="1"/>
      <c r="C74" s="2" t="s">
        <v>47</v>
      </c>
      <c r="D74" s="3"/>
      <c r="E74" s="3"/>
      <c r="F74" s="3"/>
      <c r="G74" s="2"/>
      <c r="H74" s="2"/>
      <c r="I74" s="2"/>
      <c r="J74" s="2"/>
      <c r="K74" s="24">
        <f>(J76*B76+J77*B77)/SUM(B76:B77)</f>
        <v>0</v>
      </c>
    </row>
    <row r="76" spans="1:11" x14ac:dyDescent="0.25">
      <c r="B76" s="1">
        <f>'Five Forces'!K71</f>
        <v>1</v>
      </c>
      <c r="C76" t="s">
        <v>48</v>
      </c>
      <c r="J76" s="39">
        <f>'Five Forces'!G71</f>
        <v>0</v>
      </c>
    </row>
    <row r="77" spans="1:11" x14ac:dyDescent="0.25">
      <c r="B77" s="1">
        <f>'Five Forces'!K72</f>
        <v>1</v>
      </c>
      <c r="C77" t="s">
        <v>49</v>
      </c>
      <c r="J77" s="39">
        <f>'Five Forces'!G72</f>
        <v>0</v>
      </c>
    </row>
    <row r="79" spans="1:11" x14ac:dyDescent="0.25">
      <c r="C79" s="13" t="s">
        <v>50</v>
      </c>
      <c r="K79" s="13">
        <f>(K59*A59+K67*A67+K74*A74)/SUM(A59,A67,A74)</f>
        <v>0</v>
      </c>
    </row>
    <row r="81" spans="1:11" x14ac:dyDescent="0.25">
      <c r="C81" s="20" t="s">
        <v>51</v>
      </c>
      <c r="D81" s="19"/>
      <c r="E81" s="19"/>
      <c r="F81" s="19"/>
      <c r="G81" s="19"/>
      <c r="H81" s="19"/>
      <c r="I81" s="19"/>
      <c r="J81" s="19"/>
      <c r="K81" s="19"/>
    </row>
    <row r="83" spans="1:11" x14ac:dyDescent="0.25">
      <c r="A83" s="1">
        <f>'Five Forces'!I79</f>
        <v>1</v>
      </c>
      <c r="B83" s="1"/>
      <c r="C83" s="2" t="s">
        <v>52</v>
      </c>
      <c r="D83" s="3"/>
      <c r="E83" s="3"/>
      <c r="F83" s="3"/>
      <c r="G83" s="2"/>
      <c r="H83" s="2"/>
      <c r="I83" s="2"/>
      <c r="J83" s="2"/>
      <c r="K83" s="40">
        <f>'Five Forces'!G79</f>
        <v>0</v>
      </c>
    </row>
    <row r="84" spans="1:11" x14ac:dyDescent="0.25">
      <c r="A84" s="1"/>
      <c r="B84" s="1"/>
      <c r="C84" s="16"/>
      <c r="K84" s="39"/>
    </row>
    <row r="85" spans="1:11" x14ac:dyDescent="0.25">
      <c r="A85" s="1">
        <f>'Five Forces'!I81</f>
        <v>1</v>
      </c>
      <c r="B85" s="1"/>
      <c r="C85" s="2" t="s">
        <v>53</v>
      </c>
      <c r="D85" s="3"/>
      <c r="E85" s="3"/>
      <c r="F85" s="3"/>
      <c r="G85" s="2"/>
      <c r="H85" s="2"/>
      <c r="I85" s="2"/>
      <c r="J85" s="2"/>
      <c r="K85" s="40">
        <f>'Five Forces'!G81</f>
        <v>0</v>
      </c>
    </row>
    <row r="86" spans="1:11" x14ac:dyDescent="0.25">
      <c r="A86" s="1"/>
      <c r="B86" s="1"/>
      <c r="C86" s="16"/>
      <c r="K86" s="39"/>
    </row>
    <row r="87" spans="1:11" x14ac:dyDescent="0.25">
      <c r="A87" s="1">
        <f>'Five Forces'!I83</f>
        <v>1</v>
      </c>
      <c r="B87" s="1"/>
      <c r="C87" s="2" t="s">
        <v>54</v>
      </c>
      <c r="D87" s="3"/>
      <c r="E87" s="3"/>
      <c r="F87" s="3"/>
      <c r="G87" s="2"/>
      <c r="H87" s="2"/>
      <c r="I87" s="2"/>
      <c r="J87" s="2"/>
      <c r="K87" s="40">
        <f>'Five Forces'!G83</f>
        <v>0</v>
      </c>
    </row>
    <row r="88" spans="1:11" x14ac:dyDescent="0.25">
      <c r="A88" s="1"/>
      <c r="B88" s="1"/>
      <c r="C88" s="16"/>
      <c r="K88" s="39"/>
    </row>
    <row r="89" spans="1:11" x14ac:dyDescent="0.25">
      <c r="A89" s="1">
        <f>'Five Forces'!I85</f>
        <v>1</v>
      </c>
      <c r="B89" s="1"/>
      <c r="C89" s="2" t="s">
        <v>55</v>
      </c>
      <c r="D89" s="3"/>
      <c r="E89" s="3"/>
      <c r="F89" s="3"/>
      <c r="G89" s="2"/>
      <c r="H89" s="2"/>
      <c r="I89" s="2"/>
      <c r="J89" s="2"/>
      <c r="K89" s="40">
        <f>'Five Forces'!G85</f>
        <v>0</v>
      </c>
    </row>
    <row r="90" spans="1:11" x14ac:dyDescent="0.25">
      <c r="A90" s="1"/>
      <c r="B90" s="1"/>
      <c r="C90" s="16"/>
      <c r="K90" s="39"/>
    </row>
    <row r="91" spans="1:11" x14ac:dyDescent="0.25">
      <c r="A91" s="1">
        <f>'Five Forces'!I87</f>
        <v>1</v>
      </c>
      <c r="B91" s="1"/>
      <c r="C91" s="2" t="s">
        <v>56</v>
      </c>
      <c r="D91" s="3"/>
      <c r="E91" s="3"/>
      <c r="F91" s="3"/>
      <c r="G91" s="2"/>
      <c r="H91" s="2"/>
      <c r="I91" s="2"/>
      <c r="J91" s="2"/>
      <c r="K91" s="40">
        <f>'Five Forces'!G87</f>
        <v>0</v>
      </c>
    </row>
    <row r="93" spans="1:11" x14ac:dyDescent="0.25">
      <c r="C93" s="13" t="s">
        <v>57</v>
      </c>
      <c r="D93" s="13"/>
      <c r="E93" s="13"/>
      <c r="F93" s="13"/>
      <c r="G93" s="13"/>
      <c r="H93" s="13"/>
      <c r="I93" s="13"/>
      <c r="J93" s="13"/>
      <c r="K93" s="13">
        <f>(K83*A83+K85*A85+K87*A87+K89*A89+K91*A91)/SUM(A83,A85,A87,A89,A91)</f>
        <v>0</v>
      </c>
    </row>
    <row r="95" spans="1:11" x14ac:dyDescent="0.25">
      <c r="C95" s="22" t="s">
        <v>58</v>
      </c>
      <c r="D95" s="21"/>
      <c r="E95" s="21"/>
      <c r="F95" s="21"/>
      <c r="G95" s="21"/>
      <c r="H95" s="21"/>
      <c r="I95" s="21"/>
      <c r="J95" s="21"/>
      <c r="K95" s="21"/>
    </row>
    <row r="97" spans="1:11" x14ac:dyDescent="0.25">
      <c r="A97">
        <f>'Five Forces'!I94</f>
        <v>1</v>
      </c>
      <c r="C97" s="2" t="s">
        <v>60</v>
      </c>
      <c r="D97" s="3"/>
      <c r="E97" s="3"/>
      <c r="F97" s="3"/>
      <c r="G97" s="2"/>
      <c r="H97" s="2"/>
      <c r="I97" s="2"/>
      <c r="J97" s="2"/>
      <c r="K97" s="23">
        <f>K21</f>
        <v>0</v>
      </c>
    </row>
    <row r="99" spans="1:11" x14ac:dyDescent="0.25">
      <c r="A99">
        <f>'Five Forces'!I96</f>
        <v>1</v>
      </c>
      <c r="C99" s="2" t="s">
        <v>59</v>
      </c>
      <c r="D99" s="3"/>
      <c r="E99" s="3"/>
      <c r="F99" s="3"/>
      <c r="G99" s="2"/>
      <c r="H99" s="2"/>
      <c r="I99" s="2"/>
      <c r="J99" s="2"/>
      <c r="K99" s="8">
        <f>K41</f>
        <v>0</v>
      </c>
    </row>
    <row r="101" spans="1:11" x14ac:dyDescent="0.25">
      <c r="A101">
        <f>'Five Forces'!I98</f>
        <v>1</v>
      </c>
      <c r="C101" s="2" t="s">
        <v>61</v>
      </c>
      <c r="D101" s="3"/>
      <c r="E101" s="3"/>
      <c r="F101" s="3"/>
      <c r="G101" s="2"/>
      <c r="H101" s="2"/>
      <c r="I101" s="2"/>
      <c r="J101" s="2"/>
      <c r="K101" s="8">
        <f>K55</f>
        <v>0</v>
      </c>
    </row>
    <row r="103" spans="1:11" x14ac:dyDescent="0.25">
      <c r="A103">
        <f>'Five Forces'!I100</f>
        <v>1</v>
      </c>
      <c r="C103" s="2" t="s">
        <v>62</v>
      </c>
      <c r="D103" s="3"/>
      <c r="E103" s="3"/>
      <c r="F103" s="3"/>
      <c r="G103" s="2"/>
      <c r="H103" s="2"/>
      <c r="I103" s="2"/>
      <c r="J103" s="2"/>
      <c r="K103" s="8">
        <f>K79</f>
        <v>0</v>
      </c>
    </row>
    <row r="105" spans="1:11" x14ac:dyDescent="0.25">
      <c r="A105">
        <f>'Five Forces'!I102</f>
        <v>1</v>
      </c>
      <c r="C105" s="2" t="s">
        <v>63</v>
      </c>
      <c r="D105" s="3"/>
      <c r="E105" s="3"/>
      <c r="F105" s="3"/>
      <c r="G105" s="2"/>
      <c r="H105" s="2"/>
      <c r="I105" s="2"/>
      <c r="J105" s="2"/>
      <c r="K105" s="8">
        <f>K93</f>
        <v>0</v>
      </c>
    </row>
    <row r="107" spans="1:11" x14ac:dyDescent="0.25">
      <c r="C107" s="13" t="s">
        <v>64</v>
      </c>
      <c r="K107" s="13">
        <f>(K97*A97+K99*A99+K101*A101+K103*A103+K105*A105)/SUM(A97,A99,A101,A103,A105)</f>
        <v>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Five Forces</vt:lpstr>
      <vt:lpstr>Glossary</vt:lpstr>
      <vt:lpstr>Calculations Hub</vt:lpstr>
      <vt:lpstr>'Five Forces'!Print_Area</vt:lpstr>
      <vt:lpstr>Instructions!Print_Area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Coburn</dc:creator>
  <cp:lastModifiedBy>David Kryscynski</cp:lastModifiedBy>
  <cp:lastPrinted>2015-01-23T18:49:15Z</cp:lastPrinted>
  <dcterms:created xsi:type="dcterms:W3CDTF">2015-01-09T19:06:50Z</dcterms:created>
  <dcterms:modified xsi:type="dcterms:W3CDTF">2015-11-17T23:40:14Z</dcterms:modified>
</cp:coreProperties>
</file>