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<sst xmlns="http://schemas.openxmlformats.org/spreadsheetml/2006/main" count="14" uniqueCount="12">
  <si>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Electron Diffraction</t>
  </si>
  <si>
    <t>My Data::</t>
  </si>
  <si>
    <t>1/sqrt(Va)</t>
  </si>
  <si>
    <t>Va (V)</t>
  </si>
  <si>
    <t>D(Outer)(m)</t>
  </si>
  <si>
    <t>D(Inner)(m)</t>
  </si>
  <si>
    <t>Mike's Data:</t>
  </si>
  <si>
    <t>Davg(Inner)</t>
  </si>
  <si>
    <t>Davg(Outer)</t>
  </si>
  <si>
    <t>Avg:</t>
  </si>
  <si>
    <t>d(Inner)</t>
  </si>
  <si>
    <t>d(Outer)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</si>
</sst>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1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Davg vs. 1/SQRT(Va)</a:t>
            </a:r>
          </a:p>
        </c:rich>
      </c:tx>
      <c:layout>
        <c:manualLayout>
          <c:xMode val="factor"/>
          <c:yMode val="factor"/>
          <c:x val="0.00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425"/>
          <c:w val="0.65275"/>
          <c:h val="0.74475"/>
        </c:manualLayout>
      </c:layout>
      <c:lineChart>
        <c:grouping val="standard"/>
        <c:varyColors val="0"/>
        <c:ser>
          <c:idx val="0"/>
          <c:order val="0"/>
          <c:tx>
            <c:v>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percentage"/>
            <c:val val="3"/>
            <c:noEndCap val="0"/>
          </c:errBars>
          <c:cat>
            <c:numRef>
              <c:f>Sheet1!$L$13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Sheet1!$E$6:$E$23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errBars>
            <c:errDir val="y"/>
            <c:errBarType val="both"/>
            <c:errValType val="percentage"/>
            <c:val val="3"/>
            <c:noEndCap val="0"/>
          </c:errBars>
          <c:cat>
            <c:numRef>
              <c:f>Sheet1!$L$13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Sheet1!$F$6:$F$23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1/SQRT(Va)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Davg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9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24</xdr:row>
      <xdr:rowOff>38100</xdr:rowOff>
    </xdr:from>
    <xdr:to>
      <xdr:col>6</xdr:col>
      <xdr:colOff>714375</xdr:colOff>
      <xdr:row>44</xdr:row>
      <xdr:rowOff>95250</xdr:rowOff>
    </xdr:to>
    <xdr:graphicFrame>
      <xdr:nvGraphicFramePr>
        <xdr:cNvPr id="1" name="Chart 3"/>
        <xdr:cNvGraphicFramePr/>
      </xdr:nvGraphicFramePr>
      <xdr:xfrm>
        <a:off x="390525" y="3924300"/>
        <a:ext cx="4667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48">
      <selection activeCell="B57" sqref="B57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3" width="10.57421875" style="0" customWidth="1"/>
    <col min="4" max="4" width="10.7109375" style="0" customWidth="1"/>
    <col min="5" max="5" width="11.140625" style="0" customWidth="1"/>
    <col min="6" max="6" width="10.57421875" style="0" customWidth="1"/>
    <col min="7" max="7" width="11.140625" style="0" customWidth="1"/>
    <col min="8" max="8" width="10.140625" style="0" customWidth="1"/>
  </cols>
  <sheetData>
    <row r="1" ht="12.75">
      <c r="A1" t="s">
        <v>0</v>
      </c>
    </row>
    <row r="3" spans="1:5" ht="12.75">
      <c r="A3" t="s">
        <v>1</v>
      </c>
      <c r="C3" t="s">
        <v>6</v>
      </c>
      <c r="E3" t="s">
        <v>9</v>
      </c>
    </row>
    <row r="5" spans="1:8" ht="12.75">
      <c r="A5" s="3" t="s">
        <v>5</v>
      </c>
      <c r="B5" s="3" t="s">
        <v>4</v>
      </c>
      <c r="C5" s="3" t="s">
        <v>5</v>
      </c>
      <c r="D5" s="3" t="s">
        <v>4</v>
      </c>
      <c r="E5" s="4" t="s">
        <v>7</v>
      </c>
      <c r="F5" s="3" t="s">
        <v>8</v>
      </c>
      <c r="G5" s="4" t="s">
        <v>3</v>
      </c>
      <c r="H5" s="3" t="s">
        <v>2</v>
      </c>
    </row>
    <row r="6" spans="1:8" ht="12.75">
      <c r="A6" s="2">
        <v>0.0323</v>
      </c>
      <c r="B6" s="2">
        <v>0.05543</v>
      </c>
      <c r="C6" s="2">
        <v>0.02985</v>
      </c>
      <c r="D6" s="2">
        <v>0.0494</v>
      </c>
      <c r="E6" s="2">
        <f>SUM(A6,C6)/2</f>
        <v>0.031075000000000002</v>
      </c>
      <c r="F6" s="2">
        <f>SUM(B6,D6)/2</f>
        <v>0.052415</v>
      </c>
      <c r="G6" s="2">
        <v>3120</v>
      </c>
      <c r="H6" s="2">
        <f>1/SQRT(G6)</f>
        <v>0.017902871850985824</v>
      </c>
    </row>
    <row r="7" spans="1:8" ht="12.75">
      <c r="A7" s="2">
        <v>0.02976</v>
      </c>
      <c r="B7" s="2">
        <v>0.0511</v>
      </c>
      <c r="C7" s="2">
        <v>0.02971</v>
      </c>
      <c r="D7" s="2">
        <v>0.04923</v>
      </c>
      <c r="E7" s="2">
        <f aca="true" t="shared" si="0" ref="E7:E23">SUM(A7,C7)/2</f>
        <v>0.029735</v>
      </c>
      <c r="F7" s="2">
        <f aca="true" t="shared" si="1" ref="F7:F23">SUM(B7,D7)/2</f>
        <v>0.050165</v>
      </c>
      <c r="G7" s="2">
        <v>3300</v>
      </c>
      <c r="H7" s="2">
        <f aca="true" t="shared" si="2" ref="H7:H23">1/SQRT(G7)</f>
        <v>0.017407765595569783</v>
      </c>
    </row>
    <row r="8" spans="1:8" ht="12.75">
      <c r="A8" s="2">
        <v>0.02855</v>
      </c>
      <c r="B8" s="2">
        <v>0.0493</v>
      </c>
      <c r="C8" s="2">
        <v>0.02875</v>
      </c>
      <c r="D8" s="2">
        <v>0.04905</v>
      </c>
      <c r="E8" s="2">
        <f t="shared" si="0"/>
        <v>0.028650000000000002</v>
      </c>
      <c r="F8" s="2">
        <f t="shared" si="1"/>
        <v>0.049174999999999996</v>
      </c>
      <c r="G8" s="2">
        <v>3500</v>
      </c>
      <c r="H8" s="2">
        <f t="shared" si="2"/>
        <v>0.016903085094570332</v>
      </c>
    </row>
    <row r="9" spans="1:8" ht="12.75">
      <c r="A9" s="2">
        <v>0.0291</v>
      </c>
      <c r="B9" s="2">
        <v>0.0478</v>
      </c>
      <c r="C9" s="2">
        <v>0.02871</v>
      </c>
      <c r="D9" s="2">
        <v>0.04832</v>
      </c>
      <c r="E9" s="2">
        <f t="shared" si="0"/>
        <v>0.028905</v>
      </c>
      <c r="F9" s="2">
        <f t="shared" si="1"/>
        <v>0.048060000000000005</v>
      </c>
      <c r="G9" s="2">
        <v>3600</v>
      </c>
      <c r="H9" s="2">
        <f t="shared" si="2"/>
        <v>0.016666666666666666</v>
      </c>
    </row>
    <row r="10" spans="1:8" ht="12.75">
      <c r="A10" s="2">
        <v>0.02863</v>
      </c>
      <c r="B10" s="2">
        <v>0.0489</v>
      </c>
      <c r="C10" s="2">
        <v>0.02793</v>
      </c>
      <c r="D10" s="2">
        <v>0.04895</v>
      </c>
      <c r="E10" s="2">
        <f t="shared" si="0"/>
        <v>0.02828</v>
      </c>
      <c r="F10" s="2">
        <f t="shared" si="1"/>
        <v>0.048924999999999996</v>
      </c>
      <c r="G10" s="2">
        <v>3700</v>
      </c>
      <c r="H10" s="2">
        <f t="shared" si="2"/>
        <v>0.016439898730535727</v>
      </c>
    </row>
    <row r="11" spans="1:8" ht="12.75">
      <c r="A11" s="2">
        <v>0.0286</v>
      </c>
      <c r="B11" s="2">
        <v>0.0482</v>
      </c>
      <c r="C11" s="2">
        <v>0.02833</v>
      </c>
      <c r="D11" s="2">
        <v>0.04792</v>
      </c>
      <c r="E11" s="2">
        <f t="shared" si="0"/>
        <v>0.028465</v>
      </c>
      <c r="F11" s="2">
        <f t="shared" si="1"/>
        <v>0.04806</v>
      </c>
      <c r="G11" s="2">
        <v>3800</v>
      </c>
      <c r="H11" s="2">
        <f t="shared" si="2"/>
        <v>0.016222142113076255</v>
      </c>
    </row>
    <row r="12" spans="1:8" ht="12.75">
      <c r="A12" s="2">
        <v>0.0266</v>
      </c>
      <c r="B12" s="2">
        <v>0.04633</v>
      </c>
      <c r="C12" s="2">
        <v>0.02895</v>
      </c>
      <c r="D12" s="2">
        <v>0.04683</v>
      </c>
      <c r="E12" s="2">
        <f t="shared" si="0"/>
        <v>0.027775</v>
      </c>
      <c r="F12" s="2">
        <f t="shared" si="1"/>
        <v>0.046579999999999996</v>
      </c>
      <c r="G12" s="2">
        <v>3900</v>
      </c>
      <c r="H12" s="2">
        <f t="shared" si="2"/>
        <v>0.016012815380508715</v>
      </c>
    </row>
    <row r="13" spans="1:8" ht="12.75">
      <c r="A13" s="2">
        <v>0.0272</v>
      </c>
      <c r="B13" s="2">
        <v>0.0469</v>
      </c>
      <c r="C13" s="2">
        <v>0.02662</v>
      </c>
      <c r="D13" s="2">
        <v>0.04642</v>
      </c>
      <c r="E13" s="2">
        <f t="shared" si="0"/>
        <v>0.02691</v>
      </c>
      <c r="F13" s="2">
        <f t="shared" si="1"/>
        <v>0.04666</v>
      </c>
      <c r="G13" s="2">
        <v>4000</v>
      </c>
      <c r="H13" s="2">
        <f t="shared" si="2"/>
        <v>0.015811388300841896</v>
      </c>
    </row>
    <row r="14" spans="1:8" ht="12.75">
      <c r="A14" s="2">
        <v>0.028</v>
      </c>
      <c r="B14" s="2">
        <v>0.0477</v>
      </c>
      <c r="C14" s="2">
        <v>0.02616</v>
      </c>
      <c r="D14" s="2">
        <v>0.04565</v>
      </c>
      <c r="E14" s="2">
        <f t="shared" si="0"/>
        <v>0.02708</v>
      </c>
      <c r="F14" s="2">
        <f t="shared" si="1"/>
        <v>0.046675</v>
      </c>
      <c r="G14" s="2">
        <v>4100</v>
      </c>
      <c r="H14" s="2">
        <f t="shared" si="2"/>
        <v>0.015617376188860606</v>
      </c>
    </row>
    <row r="15" spans="1:8" ht="12.75">
      <c r="A15" s="2">
        <v>0.0269</v>
      </c>
      <c r="B15" s="2">
        <v>0.0472</v>
      </c>
      <c r="C15" s="2">
        <v>0.02594</v>
      </c>
      <c r="D15" s="2">
        <v>0.04537</v>
      </c>
      <c r="E15" s="2">
        <f t="shared" si="0"/>
        <v>0.02642</v>
      </c>
      <c r="F15" s="2">
        <f t="shared" si="1"/>
        <v>0.046285</v>
      </c>
      <c r="G15" s="2">
        <v>4200</v>
      </c>
      <c r="H15" s="2">
        <f t="shared" si="2"/>
        <v>0.015430334996209192</v>
      </c>
    </row>
    <row r="16" spans="1:8" ht="12.75">
      <c r="A16" s="2">
        <v>0.0271</v>
      </c>
      <c r="B16" s="2">
        <v>0.0464</v>
      </c>
      <c r="C16" s="2">
        <v>0.02582</v>
      </c>
      <c r="D16" s="2">
        <v>0.04497</v>
      </c>
      <c r="E16" s="2">
        <f t="shared" si="0"/>
        <v>0.026459999999999997</v>
      </c>
      <c r="F16" s="2">
        <f t="shared" si="1"/>
        <v>0.045685</v>
      </c>
      <c r="G16" s="2">
        <v>4300</v>
      </c>
      <c r="H16" s="2">
        <f t="shared" si="2"/>
        <v>0.015249857033260468</v>
      </c>
    </row>
    <row r="17" spans="1:8" ht="12.75">
      <c r="A17" s="2">
        <v>0.0248</v>
      </c>
      <c r="B17" s="2">
        <v>0.0457</v>
      </c>
      <c r="C17" s="2">
        <v>0.02494</v>
      </c>
      <c r="D17" s="2">
        <v>0.04325</v>
      </c>
      <c r="E17" s="2">
        <f t="shared" si="0"/>
        <v>0.02487</v>
      </c>
      <c r="F17" s="2">
        <f t="shared" si="1"/>
        <v>0.044475</v>
      </c>
      <c r="G17" s="2">
        <v>4400</v>
      </c>
      <c r="H17" s="2">
        <f t="shared" si="2"/>
        <v>0.015075567228888179</v>
      </c>
    </row>
    <row r="18" spans="1:8" ht="12.75">
      <c r="A18" s="2">
        <v>0.0262</v>
      </c>
      <c r="B18" s="2">
        <v>0.0433</v>
      </c>
      <c r="C18" s="2">
        <v>0.02396</v>
      </c>
      <c r="D18" s="2">
        <v>0.04222</v>
      </c>
      <c r="E18" s="2">
        <f t="shared" si="0"/>
        <v>0.025079999999999998</v>
      </c>
      <c r="F18" s="2">
        <f t="shared" si="1"/>
        <v>0.04276</v>
      </c>
      <c r="G18" s="2">
        <v>4500</v>
      </c>
      <c r="H18" s="2">
        <f t="shared" si="2"/>
        <v>0.0149071198499986</v>
      </c>
    </row>
    <row r="19" spans="1:8" ht="12.75">
      <c r="A19" s="2">
        <v>0.026</v>
      </c>
      <c r="B19" s="2">
        <v>0.0424</v>
      </c>
      <c r="C19" s="2">
        <v>0.0235</v>
      </c>
      <c r="D19" s="2">
        <v>0.0427</v>
      </c>
      <c r="E19" s="2">
        <f t="shared" si="0"/>
        <v>0.02475</v>
      </c>
      <c r="F19" s="2">
        <f t="shared" si="1"/>
        <v>0.042550000000000004</v>
      </c>
      <c r="G19" s="2">
        <v>4600</v>
      </c>
      <c r="H19" s="2">
        <f t="shared" si="2"/>
        <v>0.014744195615489713</v>
      </c>
    </row>
    <row r="20" spans="1:8" ht="12.75">
      <c r="A20" s="2">
        <v>0.0265</v>
      </c>
      <c r="B20" s="2">
        <v>0.0419</v>
      </c>
      <c r="C20" s="2">
        <v>0.02378</v>
      </c>
      <c r="D20" s="2">
        <v>0.04132</v>
      </c>
      <c r="E20" s="2">
        <f t="shared" si="0"/>
        <v>0.02514</v>
      </c>
      <c r="F20" s="2">
        <f t="shared" si="1"/>
        <v>0.04161</v>
      </c>
      <c r="G20" s="2">
        <v>4700</v>
      </c>
      <c r="H20" s="2">
        <f t="shared" si="2"/>
        <v>0.014586499149789454</v>
      </c>
    </row>
    <row r="21" spans="1:8" ht="12.75">
      <c r="A21" s="2">
        <v>0.0241</v>
      </c>
      <c r="B21" s="2">
        <v>0.0414</v>
      </c>
      <c r="C21" s="2">
        <v>0.02316</v>
      </c>
      <c r="D21" s="2">
        <v>0.04227</v>
      </c>
      <c r="E21" s="2">
        <f t="shared" si="0"/>
        <v>0.023629999999999998</v>
      </c>
      <c r="F21" s="2">
        <f t="shared" si="1"/>
        <v>0.041835</v>
      </c>
      <c r="G21" s="2">
        <v>4800</v>
      </c>
      <c r="H21" s="2">
        <f t="shared" si="2"/>
        <v>0.014433756729740642</v>
      </c>
    </row>
    <row r="22" spans="1:8" ht="12.75">
      <c r="A22" s="2">
        <v>0.0241</v>
      </c>
      <c r="B22" s="2">
        <v>0.0429</v>
      </c>
      <c r="C22" s="2">
        <v>0.02228</v>
      </c>
      <c r="D22" s="2">
        <v>0.04189</v>
      </c>
      <c r="E22" s="2">
        <f t="shared" si="0"/>
        <v>0.023190000000000002</v>
      </c>
      <c r="F22" s="2">
        <f t="shared" si="1"/>
        <v>0.042395</v>
      </c>
      <c r="G22" s="2">
        <v>4900</v>
      </c>
      <c r="H22" s="2">
        <f t="shared" si="2"/>
        <v>0.014285714285714285</v>
      </c>
    </row>
    <row r="23" spans="1:8" ht="12.75">
      <c r="A23" s="2">
        <v>0.0242</v>
      </c>
      <c r="B23" s="2">
        <v>0.0414</v>
      </c>
      <c r="C23" s="2">
        <v>0.02211</v>
      </c>
      <c r="D23" s="2">
        <v>0.04169</v>
      </c>
      <c r="E23" s="2">
        <f t="shared" si="0"/>
        <v>0.023155000000000002</v>
      </c>
      <c r="F23" s="2">
        <f t="shared" si="1"/>
        <v>0.041545</v>
      </c>
      <c r="G23" s="2">
        <v>5000</v>
      </c>
      <c r="H23" s="2">
        <f t="shared" si="2"/>
        <v>0.01414213562373095</v>
      </c>
    </row>
    <row r="54" ht="12.75">
      <c r="A54">
        <f>PI()*4*0.13*1.0546E-34*300000000</f>
        <v>5.1684728354622425E-26</v>
      </c>
    </row>
    <row r="56" spans="1:2" ht="12.75">
      <c r="A56" s="6" t="s">
        <v>11</v>
      </c>
      <c r="B56" s="6" t="s">
        <v>10</v>
      </c>
    </row>
    <row r="57" spans="1:2" ht="12.75">
      <c r="A57" s="5">
        <f>5.1685E-26/(E6*SQRT(2*9.1098E-31*0.00000000000000000016*G6*300000000^2))</f>
        <v>1.8383382399043266E-10</v>
      </c>
      <c r="B57" s="5">
        <f>5.1685E-26/(F6*SQRT(2*0.0000000000000000001602*G6*9.109E-31*300000000^2))</f>
        <v>1.0892530232484707E-10</v>
      </c>
    </row>
    <row r="58" spans="1:2" ht="12.75">
      <c r="A58" s="5">
        <f aca="true" t="shared" si="3" ref="A58:A74">5.1685E-26/(E7*SQRT(2*9.1098E-31*0.00000000000000000016*G7*300000000^2))</f>
        <v>1.868051920235041E-10</v>
      </c>
      <c r="B58" s="5">
        <f aca="true" t="shared" si="4" ref="B58:B74">5.1685E-26/(F7*SQRT(2*0.0000000000000000001602*G7*9.109E-31*300000000^2))</f>
        <v>1.1066336569356442E-10</v>
      </c>
    </row>
    <row r="59" spans="1:2" ht="12.75">
      <c r="A59" s="5">
        <f t="shared" si="3"/>
        <v>1.8825876574025767E-10</v>
      </c>
      <c r="B59" s="5">
        <f t="shared" si="4"/>
        <v>1.0961835244639896E-10</v>
      </c>
    </row>
    <row r="60" spans="1:2" ht="12.75">
      <c r="A60" s="5">
        <f t="shared" si="3"/>
        <v>1.8398805630129735E-10</v>
      </c>
      <c r="B60" s="5">
        <f t="shared" si="4"/>
        <v>1.1059274667173141E-10</v>
      </c>
    </row>
    <row r="61" spans="1:2" ht="12.75">
      <c r="A61" s="5">
        <f t="shared" si="3"/>
        <v>1.8549558968988451E-10</v>
      </c>
      <c r="B61" s="5">
        <f t="shared" si="4"/>
        <v>1.0715932388291424E-10</v>
      </c>
    </row>
    <row r="62" spans="1:2" ht="12.75">
      <c r="A62" s="5">
        <f t="shared" si="3"/>
        <v>1.81848979853351E-10</v>
      </c>
      <c r="B62" s="5">
        <f t="shared" si="4"/>
        <v>1.0764307519105609E-10</v>
      </c>
    </row>
    <row r="63" spans="1:2" ht="12.75">
      <c r="A63" s="5">
        <f t="shared" si="3"/>
        <v>1.8396172970976759E-10</v>
      </c>
      <c r="B63" s="5">
        <f t="shared" si="4"/>
        <v>1.0963011594876856E-10</v>
      </c>
    </row>
    <row r="64" spans="1:2" ht="12.75">
      <c r="A64" s="5">
        <f t="shared" si="3"/>
        <v>1.8748656922837683E-10</v>
      </c>
      <c r="B64" s="5">
        <f t="shared" si="4"/>
        <v>1.0806546611323044E-10</v>
      </c>
    </row>
    <row r="65" spans="1:2" ht="12.75">
      <c r="A65" s="5">
        <f t="shared" si="3"/>
        <v>1.8402349183254122E-10</v>
      </c>
      <c r="B65" s="5">
        <f t="shared" si="4"/>
        <v>1.0670515626940061E-10</v>
      </c>
    </row>
    <row r="66" spans="1:2" ht="12.75">
      <c r="A66" s="5">
        <f t="shared" si="3"/>
        <v>1.8636158568326834E-10</v>
      </c>
      <c r="B66" s="5">
        <f t="shared" si="4"/>
        <v>1.0631553962703086E-10</v>
      </c>
    </row>
    <row r="67" spans="1:2" ht="12.75">
      <c r="A67" s="5">
        <f t="shared" si="3"/>
        <v>1.839034124276088E-10</v>
      </c>
      <c r="B67" s="5">
        <f t="shared" si="4"/>
        <v>1.0645199480730488E-10</v>
      </c>
    </row>
    <row r="68" spans="1:2" ht="12.75">
      <c r="A68" s="5">
        <f t="shared" si="3"/>
        <v>1.9342461095476392E-10</v>
      </c>
      <c r="B68" s="5">
        <f t="shared" si="4"/>
        <v>1.0809842496074035E-10</v>
      </c>
    </row>
    <row r="69" spans="1:2" ht="12.75">
      <c r="A69" s="5">
        <f t="shared" si="3"/>
        <v>1.8966188670025415E-10</v>
      </c>
      <c r="B69" s="5">
        <f t="shared" si="4"/>
        <v>1.1117770574396659E-10</v>
      </c>
    </row>
    <row r="70" spans="1:2" ht="12.75">
      <c r="A70" s="5">
        <f t="shared" si="3"/>
        <v>1.9009020384907857E-10</v>
      </c>
      <c r="B70" s="5">
        <f t="shared" si="4"/>
        <v>1.1050531856176594E-10</v>
      </c>
    </row>
    <row r="71" spans="1:2" ht="12.75">
      <c r="A71" s="5">
        <f t="shared" si="3"/>
        <v>1.8513974158222288E-10</v>
      </c>
      <c r="B71" s="5">
        <f t="shared" si="4"/>
        <v>1.1179310441921034E-10</v>
      </c>
    </row>
    <row r="72" spans="1:2" ht="12.75">
      <c r="A72" s="5">
        <f t="shared" si="3"/>
        <v>1.949079327263763E-10</v>
      </c>
      <c r="B72" s="5">
        <f t="shared" si="4"/>
        <v>1.10027506061965E-10</v>
      </c>
    </row>
    <row r="73" spans="1:2" ht="12.75">
      <c r="A73" s="5">
        <f t="shared" si="3"/>
        <v>1.965690174603215E-10</v>
      </c>
      <c r="B73" s="5">
        <f t="shared" si="4"/>
        <v>1.074605308249304E-10</v>
      </c>
    </row>
    <row r="74" spans="1:2" ht="12.75">
      <c r="A74" s="5">
        <f t="shared" si="3"/>
        <v>1.948875374591726E-10</v>
      </c>
      <c r="B74" s="5">
        <f t="shared" si="4"/>
        <v>1.0855701567087466E-10</v>
      </c>
    </row>
    <row r="75" spans="1:2" ht="12.75">
      <c r="A75" s="5"/>
      <c r="B75" s="1"/>
    </row>
    <row r="76" ht="12.75">
      <c r="A76" s="5"/>
    </row>
    <row r="77" ht="12.75">
      <c r="A77" s="5"/>
    </row>
    <row r="78" ht="12.75">
      <c r="A78" s="5"/>
    </row>
    <row r="79" ht="12.75">
      <c r="A79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2007-10-06T00:13:59Z</cp:lastPrinted>
  <dcterms:created xsi:type="dcterms:W3CDTF">2007-10-05T22:33:22Z</dcterms:created>
  <dcterms:modified xsi:type="dcterms:W3CDTF">2007-10-06T00:38:41Z</dcterms:modified>
  <cp:category/>
  <cp:version/>
  <cp:contentType/>
  <cp:contentStatus/>
</cp:coreProperties>
</file>