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/>
  <mc:AlternateContent xmlns:mc="http://schemas.openxmlformats.org/markup-compatibility/2006">
    <mc:Choice Requires="x15">
      <x15ac:absPath xmlns:x15ac="http://schemas.microsoft.com/office/spreadsheetml/2010/11/ac" url="C:\Users\derek\Google Drive\RealEstate\Sellers\Rampone-Miranda-Christopher\"/>
    </mc:Choice>
  </mc:AlternateContent>
  <xr:revisionPtr revIDLastSave="0" documentId="10_ncr:8100000_{F01EADD3-430D-4DFF-8D30-C9F7635F452A}" xr6:coauthVersionLast="34" xr6:coauthVersionMax="34" xr10:uidLastSave="{00000000-0000-0000-0000-000000000000}"/>
  <bookViews>
    <workbookView xWindow="0" yWindow="45" windowWidth="15960" windowHeight="18075" xr2:uid="{00000000-000D-0000-FFFF-FFFF00000000}"/>
  </bookViews>
  <sheets>
    <sheet name="OIL" sheetId="1" r:id="rId1"/>
    <sheet name="ELECTRICITY" sheetId="2" r:id="rId2"/>
    <sheet name="WATER" sheetId="3" r:id="rId3"/>
    <sheet name="TOTALS" sheetId="4" r:id="rId4"/>
  </sheets>
  <calcPr calcId="162913"/>
</workbook>
</file>

<file path=xl/calcChain.xml><?xml version="1.0" encoding="utf-8"?>
<calcChain xmlns="http://schemas.openxmlformats.org/spreadsheetml/2006/main">
  <c r="E9" i="4" l="1"/>
  <c r="B9" i="4"/>
  <c r="F7" i="4"/>
  <c r="D5" i="4"/>
  <c r="D4" i="4"/>
  <c r="F4" i="4" s="1"/>
  <c r="D3" i="4"/>
  <c r="D9" i="4" s="1"/>
  <c r="E89" i="3"/>
  <c r="D89" i="3"/>
  <c r="C89" i="3"/>
  <c r="B89" i="3"/>
  <c r="E86" i="3"/>
  <c r="E85" i="3"/>
  <c r="E84" i="3"/>
  <c r="E83" i="3"/>
  <c r="E82" i="3"/>
  <c r="E81" i="3"/>
  <c r="E80" i="3"/>
  <c r="D79" i="3"/>
  <c r="C79" i="3"/>
  <c r="E79" i="3" s="1"/>
  <c r="D8" i="4" s="1"/>
  <c r="B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D66" i="3"/>
  <c r="C66" i="3"/>
  <c r="B66" i="3"/>
  <c r="E53" i="3"/>
  <c r="D6" i="4" s="1"/>
  <c r="D53" i="3"/>
  <c r="C53" i="3"/>
  <c r="B53" i="3"/>
  <c r="E40" i="3"/>
  <c r="D40" i="3"/>
  <c r="C40" i="3"/>
  <c r="B40" i="3"/>
  <c r="E27" i="3"/>
  <c r="D27" i="3"/>
  <c r="C27" i="3"/>
  <c r="B27" i="3"/>
  <c r="E15" i="3"/>
  <c r="D15" i="3"/>
  <c r="C15" i="3"/>
  <c r="B15" i="3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I46" i="2" s="1"/>
  <c r="E63" i="2"/>
  <c r="E62" i="2"/>
  <c r="E61" i="2"/>
  <c r="E60" i="2"/>
  <c r="E59" i="2"/>
  <c r="E58" i="2"/>
  <c r="E57" i="2"/>
  <c r="E56" i="2"/>
  <c r="E55" i="2"/>
  <c r="E54" i="2"/>
  <c r="I45" i="2" s="1"/>
  <c r="J45" i="2" s="1"/>
  <c r="E53" i="2"/>
  <c r="E52" i="2"/>
  <c r="E51" i="2"/>
  <c r="E50" i="2"/>
  <c r="E49" i="2"/>
  <c r="E48" i="2"/>
  <c r="E47" i="2"/>
  <c r="I44" i="2" s="1"/>
  <c r="E46" i="2"/>
  <c r="I43" i="2"/>
  <c r="C5" i="4" s="1"/>
  <c r="I42" i="2"/>
  <c r="J42" i="2" s="1"/>
  <c r="I41" i="2"/>
  <c r="J41" i="2" s="1"/>
  <c r="C6" i="2"/>
  <c r="C5" i="2"/>
  <c r="C4" i="2"/>
  <c r="C3" i="2"/>
  <c r="C2" i="2"/>
  <c r="D46" i="1"/>
  <c r="C46" i="1"/>
  <c r="B46" i="1"/>
  <c r="D42" i="1"/>
  <c r="C42" i="1"/>
  <c r="B8" i="4" s="1"/>
  <c r="B42" i="1"/>
  <c r="D39" i="1"/>
  <c r="C39" i="1"/>
  <c r="B39" i="1"/>
  <c r="D36" i="1"/>
  <c r="C36" i="1"/>
  <c r="B36" i="1"/>
  <c r="C32" i="1"/>
  <c r="D32" i="1" s="1"/>
  <c r="B32" i="1"/>
  <c r="D31" i="1"/>
  <c r="D30" i="1"/>
  <c r="D29" i="1"/>
  <c r="D28" i="1"/>
  <c r="C27" i="1"/>
  <c r="D27" i="1" s="1"/>
  <c r="B27" i="1"/>
  <c r="D26" i="1"/>
  <c r="D25" i="1"/>
  <c r="D24" i="1"/>
  <c r="D23" i="1"/>
  <c r="D22" i="1"/>
  <c r="D21" i="1"/>
  <c r="D20" i="1"/>
  <c r="C19" i="1"/>
  <c r="D19" i="1" s="1"/>
  <c r="B19" i="1"/>
  <c r="D18" i="1"/>
  <c r="D17" i="1"/>
  <c r="D16" i="1"/>
  <c r="D15" i="1"/>
  <c r="C14" i="1"/>
  <c r="D14" i="1" s="1"/>
  <c r="B14" i="1"/>
  <c r="D13" i="1"/>
  <c r="D12" i="1"/>
  <c r="D11" i="1"/>
  <c r="D10" i="1"/>
  <c r="C9" i="1"/>
  <c r="D9" i="1" s="1"/>
  <c r="B9" i="1"/>
  <c r="D8" i="1"/>
  <c r="D7" i="1"/>
  <c r="D6" i="1"/>
  <c r="C5" i="1"/>
  <c r="D5" i="1" s="1"/>
  <c r="B5" i="1"/>
  <c r="D4" i="1"/>
  <c r="D3" i="1"/>
  <c r="D2" i="1"/>
  <c r="C8" i="4" l="1"/>
  <c r="F8" i="4" s="1"/>
  <c r="J46" i="2"/>
  <c r="C9" i="4"/>
  <c r="F5" i="4"/>
  <c r="J44" i="2"/>
  <c r="C6" i="4"/>
  <c r="F6" i="4" s="1"/>
  <c r="J43" i="2"/>
  <c r="F3" i="4"/>
  <c r="F9" i="4" s="1"/>
</calcChain>
</file>

<file path=xl/sharedStrings.xml><?xml version="1.0" encoding="utf-8"?>
<sst xmlns="http://schemas.openxmlformats.org/spreadsheetml/2006/main" count="46" uniqueCount="37">
  <si>
    <t>Date</t>
  </si>
  <si>
    <t>Gallons</t>
  </si>
  <si>
    <t>Cost</t>
  </si>
  <si>
    <t>Price/Gallon</t>
  </si>
  <si>
    <t>TOTAL 2009</t>
  </si>
  <si>
    <t>TOTAL 2010</t>
  </si>
  <si>
    <t>TOTAL 2011</t>
  </si>
  <si>
    <t>TOTAL 2012</t>
  </si>
  <si>
    <t>TOTAL 2013</t>
  </si>
  <si>
    <t>TOTAL 2014</t>
  </si>
  <si>
    <t>TOTAL 2015</t>
  </si>
  <si>
    <t>TOTAL 2016</t>
  </si>
  <si>
    <t>TOTAL 2017</t>
  </si>
  <si>
    <t>TOTAL 2018</t>
  </si>
  <si>
    <t>Killowatts</t>
  </si>
  <si>
    <t>Electricity Delivery</t>
  </si>
  <si>
    <t>Electricity Supply</t>
  </si>
  <si>
    <t>Total Charge</t>
  </si>
  <si>
    <t>Monthly AVG</t>
  </si>
  <si>
    <t>Total 2012</t>
  </si>
  <si>
    <t>Total 2013</t>
  </si>
  <si>
    <t>Total 2014</t>
  </si>
  <si>
    <t>Total 2015</t>
  </si>
  <si>
    <t>Total 2016</t>
  </si>
  <si>
    <t>Total 2017</t>
  </si>
  <si>
    <t>Consumption (HCF)</t>
  </si>
  <si>
    <t>Water Charges</t>
  </si>
  <si>
    <t>Wasewater Charges</t>
  </si>
  <si>
    <t>Total Charges</t>
  </si>
  <si>
    <t>AVERAGE (Mo.)</t>
  </si>
  <si>
    <t>OIL</t>
  </si>
  <si>
    <t>ELECTRICITY</t>
  </si>
  <si>
    <t>WATER*</t>
  </si>
  <si>
    <t>PROPANE</t>
  </si>
  <si>
    <t>TOTAL</t>
  </si>
  <si>
    <t>2014*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</si>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</sst>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_-&quot;$&quot;* #,##0.00_-;_-&quot;$&quot;* \(#,##0.00\)_-;_-&quot;$&quot;* &quot;-&quot;??;_-@_-"/>
    <numFmt numFmtId="166" formatCode="&quot; &quot;&quot;$&quot;* #,##0.00&quot; &quot;;&quot; &quot;&quot;$&quot;* \(#,##0.00\);&quot; &quot;&quot;$&quot;* &quot;-&quot;??&quot; &quot;"/>
    <numFmt numFmtId="167" formatCode="&quot;$&quot;0.00"/>
  </numFmts>
  <fonts count="5" x14ac:knownFonts="1">
    <font>
      <sz val="11"/>
      <color indexed="8"/>
      <name val="Calibri"/>
    </font>
    <font>
      <b/>
      <sz val="14"/>
      <color indexed="8"/>
      <name val="Calibri"/>
    </font>
    <font>
      <b/>
      <sz val="11"/>
      <color indexed="8"/>
      <name val="Calibri"/>
    </font>
    <font>
      <b/>
      <sz val="12"/>
      <color indexed="8"/>
      <name val="Calibri"/>
    </font>
    <font>
      <b/>
      <u/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9">
    <border>
      <left/>
      <right/>
      <top/>
      <bottom/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8"/>
      </bottom>
      <diagonal/>
    </border>
    <border>
      <left style="thin">
        <color indexed="15"/>
      </left>
      <right style="thin">
        <color indexed="15"/>
      </right>
      <top style="thin">
        <color indexed="8"/>
      </top>
      <bottom style="thin">
        <color indexed="15"/>
      </bottom>
      <diagonal/>
    </border>
    <border>
      <left style="thin">
        <color indexed="15"/>
      </left>
      <right style="thin">
        <color indexed="8"/>
      </right>
      <top style="thin">
        <color indexed="15"/>
      </top>
      <bottom style="thin">
        <color indexed="15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 style="thin">
        <color indexed="15"/>
      </left>
      <right style="thin">
        <color indexed="15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5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58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>
      <alignment horizontal="center"/>
    </xf>
    <xf numFmtId="0" fontId="0" fillId="0" borderId="1" xfId="0" applyFont="1" applyBorder="1" applyAlignment="1"/>
    <xf numFmtId="14" fontId="0" fillId="2" borderId="1" xfId="0" applyNumberFormat="1" applyFont="1" applyFill="1" applyBorder="1" applyAlignment="1"/>
    <xf numFmtId="164" fontId="0" fillId="2" borderId="1" xfId="0" applyNumberFormat="1" applyFont="1" applyFill="1" applyBorder="1" applyAlignment="1">
      <alignment horizontal="center"/>
    </xf>
    <xf numFmtId="165" fontId="0" fillId="2" borderId="1" xfId="0" applyNumberFormat="1" applyFont="1" applyFill="1" applyBorder="1" applyAlignment="1"/>
    <xf numFmtId="166" fontId="0" fillId="2" borderId="1" xfId="0" applyNumberFormat="1" applyFont="1" applyFill="1" applyBorder="1" applyAlignment="1"/>
    <xf numFmtId="49" fontId="2" fillId="2" borderId="1" xfId="0" applyNumberFormat="1" applyFont="1" applyFill="1" applyBorder="1" applyAlignment="1"/>
    <xf numFmtId="164" fontId="2" fillId="2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/>
    <xf numFmtId="166" fontId="2" fillId="2" borderId="1" xfId="0" applyNumberFormat="1" applyFont="1" applyFill="1" applyBorder="1" applyAlignment="1"/>
    <xf numFmtId="49" fontId="2" fillId="2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166" fontId="2" fillId="2" borderId="1" xfId="0" applyNumberFormat="1" applyFont="1" applyFill="1" applyBorder="1" applyAlignment="1">
      <alignment horizontal="center"/>
    </xf>
    <xf numFmtId="167" fontId="0" fillId="2" borderId="1" xfId="0" applyNumberFormat="1" applyFont="1" applyFill="1" applyBorder="1" applyAlignment="1"/>
    <xf numFmtId="167" fontId="2" fillId="2" borderId="1" xfId="0" applyNumberFormat="1" applyFont="1" applyFill="1" applyBorder="1" applyAlignment="1">
      <alignment horizontal="center"/>
    </xf>
    <xf numFmtId="0" fontId="0" fillId="0" borderId="0" xfId="0" applyNumberFormat="1" applyFont="1" applyAlignment="1"/>
    <xf numFmtId="49" fontId="3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165" fontId="0" fillId="2" borderId="1" xfId="0" applyNumberFormat="1" applyFont="1" applyFill="1" applyBorder="1" applyAlignment="1">
      <alignment horizontal="center"/>
    </xf>
    <xf numFmtId="0" fontId="0" fillId="0" borderId="2" xfId="0" applyNumberFormat="1" applyFont="1" applyBorder="1" applyAlignment="1"/>
    <xf numFmtId="0" fontId="0" fillId="0" borderId="3" xfId="0" applyFont="1" applyBorder="1" applyAlignment="1"/>
    <xf numFmtId="0" fontId="2" fillId="0" borderId="2" xfId="0" applyFont="1" applyBorder="1" applyAlignment="1"/>
    <xf numFmtId="49" fontId="2" fillId="0" borderId="2" xfId="0" applyNumberFormat="1" applyFont="1" applyBorder="1" applyAlignment="1"/>
    <xf numFmtId="49" fontId="2" fillId="2" borderId="2" xfId="0" applyNumberFormat="1" applyFont="1" applyFill="1" applyBorder="1" applyAlignment="1"/>
    <xf numFmtId="0" fontId="0" fillId="0" borderId="4" xfId="0" applyFont="1" applyBorder="1" applyAlignment="1"/>
    <xf numFmtId="49" fontId="2" fillId="2" borderId="5" xfId="0" applyNumberFormat="1" applyFont="1" applyFill="1" applyBorder="1" applyAlignment="1"/>
    <xf numFmtId="165" fontId="0" fillId="2" borderId="5" xfId="0" applyNumberFormat="1" applyFont="1" applyFill="1" applyBorder="1" applyAlignment="1"/>
    <xf numFmtId="0" fontId="0" fillId="0" borderId="6" xfId="0" applyFont="1" applyBorder="1" applyAlignment="1"/>
    <xf numFmtId="49" fontId="2" fillId="0" borderId="3" xfId="0" applyNumberFormat="1" applyFont="1" applyBorder="1" applyAlignment="1"/>
    <xf numFmtId="165" fontId="0" fillId="0" borderId="3" xfId="0" applyNumberFormat="1" applyFont="1" applyBorder="1" applyAlignment="1"/>
    <xf numFmtId="0" fontId="0" fillId="2" borderId="1" xfId="0" applyNumberFormat="1" applyFont="1" applyFill="1" applyBorder="1" applyAlignment="1"/>
    <xf numFmtId="0" fontId="0" fillId="2" borderId="1" xfId="0" applyFont="1" applyFill="1" applyBorder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/>
    <xf numFmtId="166" fontId="0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165" fontId="0" fillId="2" borderId="1" xfId="0" applyNumberFormat="1" applyFont="1" applyFill="1" applyBorder="1" applyAlignment="1">
      <alignment horizontal="right"/>
    </xf>
    <xf numFmtId="14" fontId="0" fillId="2" borderId="2" xfId="0" applyNumberFormat="1" applyFont="1" applyFill="1" applyBorder="1" applyAlignment="1"/>
    <xf numFmtId="14" fontId="0" fillId="2" borderId="7" xfId="0" applyNumberFormat="1" applyFont="1" applyFill="1" applyBorder="1" applyAlignment="1"/>
    <xf numFmtId="49" fontId="2" fillId="2" borderId="7" xfId="0" applyNumberFormat="1" applyFont="1" applyFill="1" applyBorder="1" applyAlignment="1">
      <alignment horizontal="left"/>
    </xf>
    <xf numFmtId="0" fontId="2" fillId="0" borderId="1" xfId="0" applyNumberFormat="1" applyFont="1" applyBorder="1" applyAlignment="1">
      <alignment horizontal="center"/>
    </xf>
    <xf numFmtId="165" fontId="2" fillId="2" borderId="1" xfId="0" applyNumberFormat="1" applyFont="1" applyFill="1" applyBorder="1" applyAlignment="1">
      <alignment horizontal="right"/>
    </xf>
    <xf numFmtId="14" fontId="0" fillId="2" borderId="7" xfId="0" applyNumberFormat="1" applyFont="1" applyFill="1" applyBorder="1" applyAlignment="1">
      <alignment horizontal="right"/>
    </xf>
    <xf numFmtId="0" fontId="0" fillId="0" borderId="2" xfId="0" applyNumberFormat="1" applyFont="1" applyBorder="1" applyAlignment="1">
      <alignment horizontal="center"/>
    </xf>
    <xf numFmtId="165" fontId="0" fillId="2" borderId="2" xfId="0" applyNumberFormat="1" applyFont="1" applyFill="1" applyBorder="1" applyAlignment="1">
      <alignment horizontal="right"/>
    </xf>
    <xf numFmtId="0" fontId="0" fillId="0" borderId="2" xfId="0" applyFont="1" applyBorder="1" applyAlignment="1"/>
    <xf numFmtId="49" fontId="2" fillId="2" borderId="8" xfId="0" applyNumberFormat="1" applyFont="1" applyFill="1" applyBorder="1" applyAlignment="1"/>
    <xf numFmtId="2" fontId="2" fillId="2" borderId="7" xfId="0" applyNumberFormat="1" applyFont="1" applyFill="1" applyBorder="1" applyAlignment="1">
      <alignment horizontal="center"/>
    </xf>
    <xf numFmtId="166" fontId="2" fillId="2" borderId="7" xfId="0" applyNumberFormat="1" applyFont="1" applyFill="1" applyBorder="1" applyAlignment="1">
      <alignment horizontal="center"/>
    </xf>
    <xf numFmtId="0" fontId="0" fillId="0" borderId="7" xfId="0" applyNumberFormat="1" applyFont="1" applyBorder="1" applyAlignment="1"/>
    <xf numFmtId="0" fontId="0" fillId="0" borderId="0" xfId="0" applyNumberFormat="1" applyFont="1" applyAlignment="1"/>
    <xf numFmtId="49" fontId="4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/>
    <xf numFmtId="166" fontId="4" fillId="2" borderId="1" xfId="0" applyNumberFormat="1" applyFont="1" applyFill="1" applyBorder="1" applyAlignment="1"/>
    <xf numFmtId="49" fontId="2" fillId="2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878787"/>
      <rgbColor rgb="FF97B4E4"/>
      <rgbColor rgb="FFE0E7F5"/>
      <rgbColor rgb="FFBABABA"/>
      <rgbColor rgb="FFF9F9F9"/>
      <rgbColor rgb="FFAAAAAA"/>
      <rgbColor rgb="FFFF0000"/>
      <rgbColor rgb="FFE6E6E6"/>
      <rgbColor rgb="FF595959"/>
      <rgbColor rgb="FF4A7DBB"/>
      <rgbColor rgb="FF002060"/>
      <rgbColor rgb="FFBE4B48"/>
      <rgbColor rgb="FFC00000"/>
      <rgbColor rgb="FF2E5D97"/>
      <rgbColor rgb="FF3A7BCA"/>
      <rgbColor rgb="FF9A2E2B"/>
      <rgbColor rgb="FFCE3B37"/>
      <rgbColor rgb="FF759436"/>
      <rgbColor rgb="FF9CC645"/>
      <rgbColor rgb="FF5D427E"/>
      <rgbColor rgb="FF7B56A8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/>
          <a:lstStyle/>
          <a:p>
            <a:pPr>
              <a:defRPr sz="1800" b="1" i="0" u="none" strike="noStrike">
                <a:solidFill>
                  <a:srgbClr val="000000"/>
                </a:solidFill>
                <a:latin typeface="Calibri"/>
              </a:defRPr>
            </a:pPr>
            <a:r>
              <a:rPr lang="en-US" sz="1800" b="1" i="0" u="none" strike="noStrike">
                <a:solidFill>
                  <a:srgbClr val="000000"/>
                </a:solidFill>
                <a:latin typeface="Calibri"/>
              </a:rPr>
              <a:t>Oil Consumption</a:t>
            </a:r>
          </a:p>
        </c:rich>
      </c:tx>
      <c:layout>
        <c:manualLayout>
          <c:xMode val="edge"/>
          <c:yMode val="edge"/>
          <c:x val="0.357072"/>
          <c:y val="0"/>
          <c:w val="0.20999499999999999"/>
          <c:h val="7.37733E-2"/>
        </c:manualLayout>
      </c:layout>
      <c:overlay val="1"/>
      <c:spPr>
        <a:noFill/>
        <a:effectLst/>
      </c:spPr>
    </c:title>
    <c:autoTitleDeleted val="0"/>
    <c:plotArea>
      <c:layout>
        <c:manualLayout>
          <c:layoutTarget val="inner"/>
          <c:xMode val="edge"/>
          <c:yMode val="edge"/>
          <c:x val="9.2771999999999993E-2"/>
          <c:y val="7.37733E-2"/>
          <c:w val="0.83079700000000001"/>
          <c:h val="0.84069000000000005"/>
        </c:manualLayout>
      </c:layout>
      <c:barChart>
        <c:barDir val="col"/>
        <c:grouping val="clustered"/>
        <c:varyColors val="0"/>
        <c:ser>
          <c:idx val="0"/>
          <c:order val="0"/>
          <c:tx>
            <c:v>Gallons</c:v>
          </c:tx>
          <c:spPr>
            <a:solidFill>
              <a:schemeClr val="accent1"/>
            </a:solidFill>
            <a:ln w="9525" cap="flat">
              <a:solidFill>
                <a:srgbClr val="F9F9F9"/>
              </a:solidFill>
              <a:prstDash val="solid"/>
              <a:round/>
            </a:ln>
            <a:effectLst>
              <a:outerShdw blurRad="38100" dist="20000" dir="5400000" algn="tl">
                <a:srgbClr val="000000">
                  <a:alpha val="38000"/>
                </a:srgbClr>
              </a:outerShdw>
            </a:effectLst>
          </c:spPr>
          <c:invertIfNegative val="0"/>
          <c:cat>
            <c:strLit>
              <c:ptCount val="10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  <c:pt idx="7">
                <c:v>2016</c:v>
              </c:pt>
              <c:pt idx="8">
                <c:v>2017</c:v>
              </c:pt>
              <c:pt idx="9">
                <c:v>2018</c:v>
              </c:pt>
            </c:strLit>
          </c:cat>
          <c:val>
            <c:numRef>
              <c:f>"634.7","611.9","796.8","833","832.4","715.1","586.6",'OIL'!$B$39,'OIL'!$B$42,'OIL'!$B$46</c:f>
              <c:numCache>
                <c:formatCode>General</c:formatCode>
                <c:ptCount val="10"/>
                <c:pt idx="0">
                  <c:v>634.70000000000005</c:v>
                </c:pt>
                <c:pt idx="1">
                  <c:v>611.9</c:v>
                </c:pt>
                <c:pt idx="2">
                  <c:v>796.8</c:v>
                </c:pt>
                <c:pt idx="3">
                  <c:v>833</c:v>
                </c:pt>
                <c:pt idx="4">
                  <c:v>832.4</c:v>
                </c:pt>
                <c:pt idx="5">
                  <c:v>715.1</c:v>
                </c:pt>
                <c:pt idx="6">
                  <c:v>586.6</c:v>
                </c:pt>
                <c:pt idx="7">
                  <c:v>361.8</c:v>
                </c:pt>
                <c:pt idx="8">
                  <c:v>411</c:v>
                </c:pt>
                <c:pt idx="9">
                  <c:v>274.3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84-4B18-8B8A-D840F8DED50A}"/>
            </c:ext>
          </c:extLst>
        </c:ser>
        <c:ser>
          <c:idx val="1"/>
          <c:order val="1"/>
          <c:tx>
            <c:v>Cost</c:v>
          </c:tx>
          <c:spPr>
            <a:solidFill>
              <a:schemeClr val="accent2"/>
            </a:solidFill>
            <a:ln w="9525" cap="flat">
              <a:solidFill>
                <a:srgbClr val="F9F9F9"/>
              </a:solidFill>
              <a:prstDash val="solid"/>
              <a:round/>
            </a:ln>
            <a:effectLst>
              <a:outerShdw blurRad="38100" dist="20000" dir="5400000" algn="tl">
                <a:srgbClr val="000000">
                  <a:alpha val="38000"/>
                </a:srgbClr>
              </a:outerShdw>
            </a:effectLst>
          </c:spPr>
          <c:invertIfNegative val="0"/>
          <c:cat>
            <c:strLit>
              <c:ptCount val="10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  <c:pt idx="7">
                <c:v>2016</c:v>
              </c:pt>
              <c:pt idx="8">
                <c:v>2017</c:v>
              </c:pt>
              <c:pt idx="9">
                <c:v>2018</c:v>
              </c:pt>
            </c:strLit>
          </c:cat>
          <c:val>
            <c:numRef>
              <c:f>"1227.38","1490.35","2592.8","2817.06","2797.42","2232.98","1210.55",'OIL'!$C$39,'OIL'!$C$42,'OIL'!$C$46</c:f>
              <c:numCache>
                <c:formatCode>General</c:formatCode>
                <c:ptCount val="10"/>
                <c:pt idx="0">
                  <c:v>1227.3800000000001</c:v>
                </c:pt>
                <c:pt idx="1">
                  <c:v>1490.35</c:v>
                </c:pt>
                <c:pt idx="2">
                  <c:v>2592.8000000000002</c:v>
                </c:pt>
                <c:pt idx="3">
                  <c:v>2817.06</c:v>
                </c:pt>
                <c:pt idx="4">
                  <c:v>2797.42</c:v>
                </c:pt>
                <c:pt idx="5">
                  <c:v>2232.98</c:v>
                </c:pt>
                <c:pt idx="6">
                  <c:v>1210.55</c:v>
                </c:pt>
                <c:pt idx="7">
                  <c:v>582.80999999999995</c:v>
                </c:pt>
                <c:pt idx="8">
                  <c:v>831.69</c:v>
                </c:pt>
                <c:pt idx="9">
                  <c:v>744.2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84-4B18-8B8A-D840F8DED5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sz="1000" b="1" i="0" u="none" strike="noStrike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US" sz="1000" b="1" i="0" u="none" strike="noStrike">
                    <a:solidFill>
                      <a:srgbClr val="000000"/>
                    </a:solidFill>
                    <a:latin typeface="Calibri"/>
                  </a:rPr>
                  <a:t>Yearly Totals</a:t>
                </a:r>
              </a:p>
            </c:rich>
          </c:tx>
          <c:overlay val="1"/>
        </c:title>
        <c:numFmt formatCode="General" sourceLinked="1"/>
        <c:majorTickMark val="none"/>
        <c:minorTickMark val="none"/>
        <c:tickLblPos val="low"/>
        <c:spPr>
          <a:ln w="9525" cap="flat">
            <a:solidFill>
              <a:srgbClr val="000000"/>
            </a:solidFill>
            <a:prstDash val="solid"/>
            <a:round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2094734553"/>
        <c:crosses val="autoZero"/>
        <c:auto val="1"/>
        <c:lblAlgn val="ctr"/>
        <c:lblOffset val="100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888888"/>
              </a:solidFill>
              <a:prstDash val="solid"/>
              <a:round/>
            </a:ln>
          </c:spPr>
        </c:majorGridlines>
        <c:minorGridlines>
          <c:spPr>
            <a:ln w="12700" cap="flat">
              <a:solidFill>
                <a:srgbClr val="BABABA"/>
              </a:solidFill>
              <a:prstDash val="solid"/>
              <a:round/>
            </a:ln>
          </c:spPr>
        </c:minorGridlines>
        <c:title>
          <c:tx>
            <c:rich>
              <a:bodyPr rot="-5400000"/>
              <a:lstStyle/>
              <a:p>
                <a:pPr>
                  <a:defRPr sz="1000" b="1" i="0" u="none" strike="noStrike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US" sz="1000" b="1" i="0" u="none" strike="noStrike">
                    <a:solidFill>
                      <a:srgbClr val="000000"/>
                    </a:solidFill>
                    <a:latin typeface="Calibri"/>
                  </a:rPr>
                  <a:t>Gallons / Dollars</a:t>
                </a:r>
              </a:p>
            </c:rich>
          </c:tx>
          <c:overlay val="1"/>
        </c:title>
        <c:numFmt formatCode="General" sourceLinked="1"/>
        <c:majorTickMark val="out"/>
        <c:minorTickMark val="none"/>
        <c:tickLblPos val="nextTo"/>
        <c:spPr>
          <a:ln w="9525" cap="flat">
            <a:solidFill>
              <a:srgbClr val="000000"/>
            </a:solidFill>
            <a:prstDash val="solid"/>
            <a:round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2094734552"/>
        <c:crosses val="autoZero"/>
        <c:crossBetween val="between"/>
        <c:majorUnit val="750"/>
        <c:minorUnit val="375"/>
      </c:valAx>
      <c:spPr>
        <a:gradFill flip="none" rotWithShape="1">
          <a:gsLst>
            <a:gs pos="0">
              <a:srgbClr val="98B4E5"/>
            </a:gs>
            <a:gs pos="50000">
              <a:srgbClr val="C0D0ED"/>
            </a:gs>
            <a:gs pos="100000">
              <a:srgbClr val="E0E7F5"/>
            </a:gs>
          </a:gsLst>
          <a:lin ang="5400000" scaled="0"/>
        </a:gradFill>
        <a:ln w="9525" cap="flat">
          <a:solidFill>
            <a:srgbClr val="000000"/>
          </a:solidFill>
          <a:prstDash val="solid"/>
          <a:round/>
        </a:ln>
        <a:effectLst/>
      </c:spPr>
    </c:plotArea>
    <c:legend>
      <c:legendPos val="r"/>
      <c:layout>
        <c:manualLayout>
          <c:xMode val="edge"/>
          <c:yMode val="edge"/>
          <c:x val="0.91189600000000004"/>
          <c:y val="0.43895099999999998"/>
          <c:w val="8.8103600000000004E-2"/>
          <c:h val="7.5719099999999998E-2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sz="1000" b="0" i="0" u="none" strike="noStrike">
              <a:solidFill>
                <a:srgbClr val="000000"/>
              </a:solidFill>
              <a:latin typeface="Calibri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12700" cap="flat">
      <a:solidFill>
        <a:srgbClr val="888888"/>
      </a:solidFill>
      <a:prstDash val="solid"/>
      <a:round/>
    </a:ln>
    <a:effectLst/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/>
          <a:lstStyle/>
          <a:p>
            <a:pPr>
              <a:defRPr sz="1800" b="1" i="0" u="none" strike="noStrike">
                <a:solidFill>
                  <a:srgbClr val="000000"/>
                </a:solidFill>
                <a:latin typeface="Calibri"/>
              </a:defRPr>
            </a:pPr>
            <a:r>
              <a:rPr lang="en-US" sz="1800" b="1" i="0" u="none" strike="noStrike">
                <a:solidFill>
                  <a:srgbClr val="000000"/>
                </a:solidFill>
                <a:latin typeface="Calibri"/>
              </a:rPr>
              <a:t>Electricity Usage</a:t>
            </a:r>
          </a:p>
        </c:rich>
      </c:tx>
      <c:layout>
        <c:manualLayout>
          <c:xMode val="edge"/>
          <c:yMode val="edge"/>
          <c:x val="0.31696200000000002"/>
          <c:y val="0"/>
          <c:w val="0.185277"/>
          <c:h val="6.5956399999999998E-2"/>
        </c:manualLayout>
      </c:layout>
      <c:overlay val="1"/>
      <c:spPr>
        <a:noFill/>
        <a:effectLst/>
      </c:spPr>
    </c:title>
    <c:autoTitleDeleted val="0"/>
    <c:plotArea>
      <c:layout>
        <c:manualLayout>
          <c:layoutTarget val="inner"/>
          <c:xMode val="edge"/>
          <c:yMode val="edge"/>
          <c:x val="6.5429899999999999E-2"/>
          <c:y val="6.5956399999999998E-2"/>
          <c:w val="0.75081399999999998"/>
          <c:h val="0.82413700000000001"/>
        </c:manualLayout>
      </c:layout>
      <c:lineChart>
        <c:grouping val="standard"/>
        <c:varyColors val="0"/>
        <c:ser>
          <c:idx val="0"/>
          <c:order val="0"/>
          <c:tx>
            <c:strRef>
              <c:f>ELECTRICITY!$B$1</c:f>
              <c:strCache>
                <c:ptCount val="1"/>
                <c:pt idx="0">
                  <c:v>Killowatts</c:v>
                </c:pt>
              </c:strCache>
            </c:strRef>
          </c:tx>
          <c:spPr>
            <a:ln w="47625" cap="flat">
              <a:solidFill>
                <a:srgbClr val="4A7EBB"/>
              </a:solidFill>
              <a:prstDash val="solid"/>
              <a:round/>
            </a:ln>
            <a:effectLst/>
          </c:spPr>
          <c:marker>
            <c:symbol val="none"/>
          </c:marker>
          <c:trendline>
            <c:spPr>
              <a:ln w="19050" cap="flat">
                <a:solidFill>
                  <a:srgbClr val="002060"/>
                </a:solidFill>
                <a:prstDash val="sysDash"/>
                <a:round/>
              </a:ln>
              <a:effectLst>
                <a:outerShdw blurRad="12700" dist="25400" dir="7320000" algn="tl">
                  <a:srgbClr val="000000">
                    <a:alpha val="25000"/>
                  </a:srgbClr>
                </a:outerShdw>
              </a:effectLst>
            </c:spPr>
            <c:trendlineType val="linear"/>
            <c:dispRSqr val="0"/>
            <c:dispEq val="0"/>
          </c:trendline>
          <c:cat>
            <c:numRef>
              <c:f>ELECTRICITY!$A$2:$A$81</c:f>
              <c:numCache>
                <c:formatCode>m/d/yyyy</c:formatCode>
                <c:ptCount val="80"/>
                <c:pt idx="0">
                  <c:v>40862</c:v>
                </c:pt>
                <c:pt idx="1">
                  <c:v>40892</c:v>
                </c:pt>
                <c:pt idx="2">
                  <c:v>40924</c:v>
                </c:pt>
                <c:pt idx="3">
                  <c:v>40953</c:v>
                </c:pt>
                <c:pt idx="4">
                  <c:v>40982</c:v>
                </c:pt>
                <c:pt idx="5">
                  <c:v>41012</c:v>
                </c:pt>
                <c:pt idx="6">
                  <c:v>41043</c:v>
                </c:pt>
                <c:pt idx="7">
                  <c:v>41073</c:v>
                </c:pt>
                <c:pt idx="8">
                  <c:v>41106</c:v>
                </c:pt>
                <c:pt idx="9">
                  <c:v>41136</c:v>
                </c:pt>
                <c:pt idx="10">
                  <c:v>41166</c:v>
                </c:pt>
                <c:pt idx="11">
                  <c:v>41198</c:v>
                </c:pt>
                <c:pt idx="12">
                  <c:v>41227</c:v>
                </c:pt>
                <c:pt idx="13">
                  <c:v>41257</c:v>
                </c:pt>
                <c:pt idx="14">
                  <c:v>41288</c:v>
                </c:pt>
                <c:pt idx="15">
                  <c:v>41318</c:v>
                </c:pt>
                <c:pt idx="16">
                  <c:v>41347</c:v>
                </c:pt>
                <c:pt idx="17">
                  <c:v>41376</c:v>
                </c:pt>
                <c:pt idx="18">
                  <c:v>41408</c:v>
                </c:pt>
                <c:pt idx="19">
                  <c:v>41439</c:v>
                </c:pt>
                <c:pt idx="20">
                  <c:v>41470</c:v>
                </c:pt>
                <c:pt idx="21">
                  <c:v>41500</c:v>
                </c:pt>
                <c:pt idx="22">
                  <c:v>41533</c:v>
                </c:pt>
                <c:pt idx="23">
                  <c:v>41562</c:v>
                </c:pt>
                <c:pt idx="24">
                  <c:v>41591</c:v>
                </c:pt>
                <c:pt idx="25">
                  <c:v>41621</c:v>
                </c:pt>
                <c:pt idx="26">
                  <c:v>41654</c:v>
                </c:pt>
                <c:pt idx="27">
                  <c:v>41683</c:v>
                </c:pt>
                <c:pt idx="28">
                  <c:v>41712</c:v>
                </c:pt>
                <c:pt idx="29">
                  <c:v>41743</c:v>
                </c:pt>
                <c:pt idx="30">
                  <c:v>41773</c:v>
                </c:pt>
                <c:pt idx="31">
                  <c:v>41803</c:v>
                </c:pt>
                <c:pt idx="32">
                  <c:v>41835</c:v>
                </c:pt>
                <c:pt idx="33">
                  <c:v>41866</c:v>
                </c:pt>
                <c:pt idx="34">
                  <c:v>41897</c:v>
                </c:pt>
                <c:pt idx="35">
                  <c:v>41927</c:v>
                </c:pt>
                <c:pt idx="36">
                  <c:v>41958</c:v>
                </c:pt>
                <c:pt idx="37">
                  <c:v>41988</c:v>
                </c:pt>
                <c:pt idx="38">
                  <c:v>42019</c:v>
                </c:pt>
                <c:pt idx="39">
                  <c:v>42047</c:v>
                </c:pt>
                <c:pt idx="40">
                  <c:v>42076</c:v>
                </c:pt>
                <c:pt idx="41">
                  <c:v>42108</c:v>
                </c:pt>
                <c:pt idx="42">
                  <c:v>42138</c:v>
                </c:pt>
                <c:pt idx="43">
                  <c:v>42169</c:v>
                </c:pt>
                <c:pt idx="44">
                  <c:v>42200</c:v>
                </c:pt>
                <c:pt idx="45">
                  <c:v>42231</c:v>
                </c:pt>
                <c:pt idx="46">
                  <c:v>42262</c:v>
                </c:pt>
                <c:pt idx="47">
                  <c:v>42292</c:v>
                </c:pt>
                <c:pt idx="48">
                  <c:v>42323</c:v>
                </c:pt>
                <c:pt idx="49">
                  <c:v>42353</c:v>
                </c:pt>
                <c:pt idx="50">
                  <c:v>42384</c:v>
                </c:pt>
                <c:pt idx="51">
                  <c:v>42415</c:v>
                </c:pt>
                <c:pt idx="52">
                  <c:v>42444</c:v>
                </c:pt>
                <c:pt idx="53">
                  <c:v>42475</c:v>
                </c:pt>
                <c:pt idx="54">
                  <c:v>42505</c:v>
                </c:pt>
                <c:pt idx="55">
                  <c:v>42536</c:v>
                </c:pt>
                <c:pt idx="56">
                  <c:v>42566</c:v>
                </c:pt>
                <c:pt idx="57">
                  <c:v>42597</c:v>
                </c:pt>
                <c:pt idx="58">
                  <c:v>42628</c:v>
                </c:pt>
                <c:pt idx="59">
                  <c:v>42658</c:v>
                </c:pt>
                <c:pt idx="60">
                  <c:v>42689</c:v>
                </c:pt>
                <c:pt idx="61">
                  <c:v>42719</c:v>
                </c:pt>
                <c:pt idx="62">
                  <c:v>42750</c:v>
                </c:pt>
                <c:pt idx="63">
                  <c:v>42781</c:v>
                </c:pt>
                <c:pt idx="64">
                  <c:v>42809</c:v>
                </c:pt>
                <c:pt idx="65">
                  <c:v>42837</c:v>
                </c:pt>
                <c:pt idx="66">
                  <c:v>42867</c:v>
                </c:pt>
                <c:pt idx="67">
                  <c:v>42901</c:v>
                </c:pt>
                <c:pt idx="68">
                  <c:v>42931</c:v>
                </c:pt>
                <c:pt idx="69">
                  <c:v>42962</c:v>
                </c:pt>
                <c:pt idx="70">
                  <c:v>42993</c:v>
                </c:pt>
                <c:pt idx="71">
                  <c:v>43017</c:v>
                </c:pt>
                <c:pt idx="72">
                  <c:v>43052</c:v>
                </c:pt>
                <c:pt idx="73">
                  <c:v>43082</c:v>
                </c:pt>
                <c:pt idx="74">
                  <c:v>43112</c:v>
                </c:pt>
                <c:pt idx="75">
                  <c:v>43144</c:v>
                </c:pt>
                <c:pt idx="76">
                  <c:v>43173</c:v>
                </c:pt>
                <c:pt idx="77">
                  <c:v>43202</c:v>
                </c:pt>
                <c:pt idx="78">
                  <c:v>43232</c:v>
                </c:pt>
                <c:pt idx="79">
                  <c:v>43264</c:v>
                </c:pt>
              </c:numCache>
            </c:numRef>
          </c:cat>
          <c:val>
            <c:numRef>
              <c:f>ELECTRICITY!$B$2:$B$81</c:f>
              <c:numCache>
                <c:formatCode>General</c:formatCode>
                <c:ptCount val="80"/>
                <c:pt idx="0">
                  <c:v>695</c:v>
                </c:pt>
                <c:pt idx="1">
                  <c:v>703</c:v>
                </c:pt>
                <c:pt idx="2">
                  <c:v>966</c:v>
                </c:pt>
                <c:pt idx="3">
                  <c:v>753</c:v>
                </c:pt>
                <c:pt idx="4">
                  <c:v>793</c:v>
                </c:pt>
                <c:pt idx="5">
                  <c:v>638</c:v>
                </c:pt>
                <c:pt idx="6">
                  <c:v>427</c:v>
                </c:pt>
                <c:pt idx="7">
                  <c:v>622</c:v>
                </c:pt>
                <c:pt idx="8">
                  <c:v>683</c:v>
                </c:pt>
                <c:pt idx="9">
                  <c:v>617</c:v>
                </c:pt>
                <c:pt idx="10">
                  <c:v>563</c:v>
                </c:pt>
                <c:pt idx="11">
                  <c:v>617</c:v>
                </c:pt>
                <c:pt idx="12">
                  <c:v>558</c:v>
                </c:pt>
                <c:pt idx="13">
                  <c:v>676</c:v>
                </c:pt>
                <c:pt idx="14">
                  <c:v>731</c:v>
                </c:pt>
                <c:pt idx="15">
                  <c:v>718</c:v>
                </c:pt>
                <c:pt idx="16">
                  <c:v>641</c:v>
                </c:pt>
                <c:pt idx="17">
                  <c:v>680</c:v>
                </c:pt>
                <c:pt idx="18">
                  <c:v>662</c:v>
                </c:pt>
                <c:pt idx="19">
                  <c:v>561</c:v>
                </c:pt>
                <c:pt idx="20">
                  <c:v>463</c:v>
                </c:pt>
                <c:pt idx="21">
                  <c:v>330</c:v>
                </c:pt>
                <c:pt idx="22">
                  <c:v>361</c:v>
                </c:pt>
                <c:pt idx="23">
                  <c:v>438</c:v>
                </c:pt>
                <c:pt idx="24">
                  <c:v>741</c:v>
                </c:pt>
                <c:pt idx="25">
                  <c:v>766</c:v>
                </c:pt>
                <c:pt idx="26">
                  <c:v>941</c:v>
                </c:pt>
                <c:pt idx="27">
                  <c:v>811</c:v>
                </c:pt>
                <c:pt idx="28">
                  <c:v>746</c:v>
                </c:pt>
                <c:pt idx="29">
                  <c:v>734</c:v>
                </c:pt>
                <c:pt idx="30">
                  <c:v>574</c:v>
                </c:pt>
                <c:pt idx="31">
                  <c:v>492</c:v>
                </c:pt>
                <c:pt idx="32">
                  <c:v>497</c:v>
                </c:pt>
                <c:pt idx="33">
                  <c:v>504</c:v>
                </c:pt>
                <c:pt idx="34">
                  <c:v>507</c:v>
                </c:pt>
                <c:pt idx="35">
                  <c:v>601</c:v>
                </c:pt>
                <c:pt idx="36">
                  <c:v>521</c:v>
                </c:pt>
                <c:pt idx="37">
                  <c:v>759</c:v>
                </c:pt>
                <c:pt idx="38">
                  <c:v>835</c:v>
                </c:pt>
                <c:pt idx="39">
                  <c:v>705</c:v>
                </c:pt>
                <c:pt idx="40">
                  <c:v>800</c:v>
                </c:pt>
                <c:pt idx="41">
                  <c:v>700</c:v>
                </c:pt>
                <c:pt idx="42">
                  <c:v>586</c:v>
                </c:pt>
                <c:pt idx="43">
                  <c:v>491</c:v>
                </c:pt>
                <c:pt idx="44">
                  <c:v>428</c:v>
                </c:pt>
                <c:pt idx="45">
                  <c:v>388</c:v>
                </c:pt>
                <c:pt idx="46">
                  <c:v>578</c:v>
                </c:pt>
                <c:pt idx="47">
                  <c:v>543</c:v>
                </c:pt>
                <c:pt idx="48">
                  <c:v>634</c:v>
                </c:pt>
                <c:pt idx="49">
                  <c:v>739</c:v>
                </c:pt>
                <c:pt idx="50">
                  <c:v>1112</c:v>
                </c:pt>
                <c:pt idx="51">
                  <c:v>1159</c:v>
                </c:pt>
                <c:pt idx="52">
                  <c:v>1302</c:v>
                </c:pt>
                <c:pt idx="53">
                  <c:v>889</c:v>
                </c:pt>
                <c:pt idx="54">
                  <c:v>665</c:v>
                </c:pt>
                <c:pt idx="55">
                  <c:v>562</c:v>
                </c:pt>
                <c:pt idx="56">
                  <c:v>426</c:v>
                </c:pt>
                <c:pt idx="57">
                  <c:v>515</c:v>
                </c:pt>
                <c:pt idx="58">
                  <c:v>463</c:v>
                </c:pt>
                <c:pt idx="59">
                  <c:v>594</c:v>
                </c:pt>
                <c:pt idx="60">
                  <c:v>666</c:v>
                </c:pt>
                <c:pt idx="61">
                  <c:v>692</c:v>
                </c:pt>
                <c:pt idx="62">
                  <c:v>1024</c:v>
                </c:pt>
                <c:pt idx="63">
                  <c:v>965</c:v>
                </c:pt>
                <c:pt idx="64">
                  <c:v>865</c:v>
                </c:pt>
                <c:pt idx="65">
                  <c:v>965</c:v>
                </c:pt>
                <c:pt idx="66">
                  <c:v>519</c:v>
                </c:pt>
                <c:pt idx="67">
                  <c:v>500</c:v>
                </c:pt>
                <c:pt idx="68">
                  <c:v>403</c:v>
                </c:pt>
                <c:pt idx="69">
                  <c:v>400</c:v>
                </c:pt>
                <c:pt idx="70">
                  <c:v>502</c:v>
                </c:pt>
                <c:pt idx="71">
                  <c:v>408</c:v>
                </c:pt>
                <c:pt idx="72">
                  <c:v>846</c:v>
                </c:pt>
                <c:pt idx="73">
                  <c:v>714</c:v>
                </c:pt>
                <c:pt idx="74">
                  <c:v>1191</c:v>
                </c:pt>
                <c:pt idx="75">
                  <c:v>1276</c:v>
                </c:pt>
                <c:pt idx="76">
                  <c:v>1004</c:v>
                </c:pt>
                <c:pt idx="77">
                  <c:v>847</c:v>
                </c:pt>
                <c:pt idx="78">
                  <c:v>657</c:v>
                </c:pt>
                <c:pt idx="79">
                  <c:v>452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0D-41A6-B764-DBE7254B44FE}"/>
            </c:ext>
          </c:extLst>
        </c:ser>
        <c:ser>
          <c:idx val="1"/>
          <c:order val="1"/>
          <c:tx>
            <c:strRef>
              <c:f>ELECTRICITY!$E$1</c:f>
              <c:strCache>
                <c:ptCount val="1"/>
                <c:pt idx="0">
                  <c:v>Total Charge</c:v>
                </c:pt>
              </c:strCache>
            </c:strRef>
          </c:tx>
          <c:spPr>
            <a:ln w="47625" cap="flat">
              <a:solidFill>
                <a:srgbClr val="BE4B48"/>
              </a:solidFill>
              <a:prstDash val="solid"/>
              <a:round/>
            </a:ln>
            <a:effectLst/>
          </c:spPr>
          <c:marker>
            <c:symbol val="none"/>
          </c:marker>
          <c:trendline>
            <c:spPr>
              <a:ln w="19050" cap="flat">
                <a:solidFill>
                  <a:srgbClr val="C00000"/>
                </a:solidFill>
                <a:prstDash val="sysDash"/>
                <a:round/>
              </a:ln>
              <a:effectLst>
                <a:outerShdw blurRad="12700" dist="25400" dir="7320000" algn="tl">
                  <a:srgbClr val="000000">
                    <a:alpha val="25000"/>
                  </a:srgbClr>
                </a:outerShdw>
              </a:effectLst>
            </c:spPr>
            <c:trendlineType val="linear"/>
            <c:dispRSqr val="0"/>
            <c:dispEq val="0"/>
          </c:trendline>
          <c:cat>
            <c:numRef>
              <c:f>ELECTRICITY!$A$2:$A$81</c:f>
              <c:numCache>
                <c:formatCode>m/d/yyyy</c:formatCode>
                <c:ptCount val="80"/>
                <c:pt idx="0">
                  <c:v>40862</c:v>
                </c:pt>
                <c:pt idx="1">
                  <c:v>40892</c:v>
                </c:pt>
                <c:pt idx="2">
                  <c:v>40924</c:v>
                </c:pt>
                <c:pt idx="3">
                  <c:v>40953</c:v>
                </c:pt>
                <c:pt idx="4">
                  <c:v>40982</c:v>
                </c:pt>
                <c:pt idx="5">
                  <c:v>41012</c:v>
                </c:pt>
                <c:pt idx="6">
                  <c:v>41043</c:v>
                </c:pt>
                <c:pt idx="7">
                  <c:v>41073</c:v>
                </c:pt>
                <c:pt idx="8">
                  <c:v>41106</c:v>
                </c:pt>
                <c:pt idx="9">
                  <c:v>41136</c:v>
                </c:pt>
                <c:pt idx="10">
                  <c:v>41166</c:v>
                </c:pt>
                <c:pt idx="11">
                  <c:v>41198</c:v>
                </c:pt>
                <c:pt idx="12">
                  <c:v>41227</c:v>
                </c:pt>
                <c:pt idx="13">
                  <c:v>41257</c:v>
                </c:pt>
                <c:pt idx="14">
                  <c:v>41288</c:v>
                </c:pt>
                <c:pt idx="15">
                  <c:v>41318</c:v>
                </c:pt>
                <c:pt idx="16">
                  <c:v>41347</c:v>
                </c:pt>
                <c:pt idx="17">
                  <c:v>41376</c:v>
                </c:pt>
                <c:pt idx="18">
                  <c:v>41408</c:v>
                </c:pt>
                <c:pt idx="19">
                  <c:v>41439</c:v>
                </c:pt>
                <c:pt idx="20">
                  <c:v>41470</c:v>
                </c:pt>
                <c:pt idx="21">
                  <c:v>41500</c:v>
                </c:pt>
                <c:pt idx="22">
                  <c:v>41533</c:v>
                </c:pt>
                <c:pt idx="23">
                  <c:v>41562</c:v>
                </c:pt>
                <c:pt idx="24">
                  <c:v>41591</c:v>
                </c:pt>
                <c:pt idx="25">
                  <c:v>41621</c:v>
                </c:pt>
                <c:pt idx="26">
                  <c:v>41654</c:v>
                </c:pt>
                <c:pt idx="27">
                  <c:v>41683</c:v>
                </c:pt>
                <c:pt idx="28">
                  <c:v>41712</c:v>
                </c:pt>
                <c:pt idx="29">
                  <c:v>41743</c:v>
                </c:pt>
                <c:pt idx="30">
                  <c:v>41773</c:v>
                </c:pt>
                <c:pt idx="31">
                  <c:v>41803</c:v>
                </c:pt>
                <c:pt idx="32">
                  <c:v>41835</c:v>
                </c:pt>
                <c:pt idx="33">
                  <c:v>41866</c:v>
                </c:pt>
                <c:pt idx="34">
                  <c:v>41897</c:v>
                </c:pt>
                <c:pt idx="35">
                  <c:v>41927</c:v>
                </c:pt>
                <c:pt idx="36">
                  <c:v>41958</c:v>
                </c:pt>
                <c:pt idx="37">
                  <c:v>41988</c:v>
                </c:pt>
                <c:pt idx="38">
                  <c:v>42019</c:v>
                </c:pt>
                <c:pt idx="39">
                  <c:v>42047</c:v>
                </c:pt>
                <c:pt idx="40">
                  <c:v>42076</c:v>
                </c:pt>
                <c:pt idx="41">
                  <c:v>42108</c:v>
                </c:pt>
                <c:pt idx="42">
                  <c:v>42138</c:v>
                </c:pt>
                <c:pt idx="43">
                  <c:v>42169</c:v>
                </c:pt>
                <c:pt idx="44">
                  <c:v>42200</c:v>
                </c:pt>
                <c:pt idx="45">
                  <c:v>42231</c:v>
                </c:pt>
                <c:pt idx="46">
                  <c:v>42262</c:v>
                </c:pt>
                <c:pt idx="47">
                  <c:v>42292</c:v>
                </c:pt>
                <c:pt idx="48">
                  <c:v>42323</c:v>
                </c:pt>
                <c:pt idx="49">
                  <c:v>42353</c:v>
                </c:pt>
                <c:pt idx="50">
                  <c:v>42384</c:v>
                </c:pt>
                <c:pt idx="51">
                  <c:v>42415</c:v>
                </c:pt>
                <c:pt idx="52">
                  <c:v>42444</c:v>
                </c:pt>
                <c:pt idx="53">
                  <c:v>42475</c:v>
                </c:pt>
                <c:pt idx="54">
                  <c:v>42505</c:v>
                </c:pt>
                <c:pt idx="55">
                  <c:v>42536</c:v>
                </c:pt>
                <c:pt idx="56">
                  <c:v>42566</c:v>
                </c:pt>
                <c:pt idx="57">
                  <c:v>42597</c:v>
                </c:pt>
                <c:pt idx="58">
                  <c:v>42628</c:v>
                </c:pt>
                <c:pt idx="59">
                  <c:v>42658</c:v>
                </c:pt>
                <c:pt idx="60">
                  <c:v>42689</c:v>
                </c:pt>
                <c:pt idx="61">
                  <c:v>42719</c:v>
                </c:pt>
                <c:pt idx="62">
                  <c:v>42750</c:v>
                </c:pt>
                <c:pt idx="63">
                  <c:v>42781</c:v>
                </c:pt>
                <c:pt idx="64">
                  <c:v>42809</c:v>
                </c:pt>
                <c:pt idx="65">
                  <c:v>42837</c:v>
                </c:pt>
                <c:pt idx="66">
                  <c:v>42867</c:v>
                </c:pt>
                <c:pt idx="67">
                  <c:v>42901</c:v>
                </c:pt>
                <c:pt idx="68">
                  <c:v>42931</c:v>
                </c:pt>
                <c:pt idx="69">
                  <c:v>42962</c:v>
                </c:pt>
                <c:pt idx="70">
                  <c:v>42993</c:v>
                </c:pt>
                <c:pt idx="71">
                  <c:v>43017</c:v>
                </c:pt>
                <c:pt idx="72">
                  <c:v>43052</c:v>
                </c:pt>
                <c:pt idx="73">
                  <c:v>43082</c:v>
                </c:pt>
                <c:pt idx="74">
                  <c:v>43112</c:v>
                </c:pt>
                <c:pt idx="75">
                  <c:v>43144</c:v>
                </c:pt>
                <c:pt idx="76">
                  <c:v>43173</c:v>
                </c:pt>
                <c:pt idx="77">
                  <c:v>43202</c:v>
                </c:pt>
                <c:pt idx="78">
                  <c:v>43232</c:v>
                </c:pt>
                <c:pt idx="79">
                  <c:v>43264</c:v>
                </c:pt>
              </c:numCache>
            </c:numRef>
          </c:cat>
          <c:val>
            <c:numRef>
              <c:f>ELECTRICITY!$E$2:$E$81</c:f>
              <c:numCache>
                <c:formatCode>_-"$"* #,##0.00_-;_-"$"* \(#,##0.00\)_-;_-"$"* "-"??;_-@_-</c:formatCode>
                <c:ptCount val="80"/>
                <c:pt idx="0">
                  <c:v>103.41</c:v>
                </c:pt>
                <c:pt idx="1">
                  <c:v>104.57</c:v>
                </c:pt>
                <c:pt idx="2">
                  <c:v>144.32</c:v>
                </c:pt>
                <c:pt idx="3">
                  <c:v>111.84</c:v>
                </c:pt>
                <c:pt idx="4">
                  <c:v>114.1</c:v>
                </c:pt>
                <c:pt idx="5">
                  <c:v>88.82</c:v>
                </c:pt>
                <c:pt idx="6">
                  <c:v>60.4</c:v>
                </c:pt>
                <c:pt idx="7">
                  <c:v>86.66</c:v>
                </c:pt>
                <c:pt idx="8">
                  <c:v>96.68</c:v>
                </c:pt>
                <c:pt idx="9">
                  <c:v>89.33</c:v>
                </c:pt>
                <c:pt idx="10">
                  <c:v>79.69</c:v>
                </c:pt>
                <c:pt idx="11">
                  <c:v>87.06</c:v>
                </c:pt>
                <c:pt idx="12">
                  <c:v>79.010000000000005</c:v>
                </c:pt>
                <c:pt idx="13">
                  <c:v>95.12</c:v>
                </c:pt>
                <c:pt idx="14">
                  <c:v>102.63</c:v>
                </c:pt>
                <c:pt idx="15">
                  <c:v>100.85</c:v>
                </c:pt>
                <c:pt idx="16">
                  <c:v>90.34</c:v>
                </c:pt>
                <c:pt idx="17">
                  <c:v>95.67</c:v>
                </c:pt>
                <c:pt idx="18">
                  <c:v>93.21</c:v>
                </c:pt>
                <c:pt idx="19">
                  <c:v>79.42</c:v>
                </c:pt>
                <c:pt idx="20">
                  <c:v>66.56</c:v>
                </c:pt>
                <c:pt idx="21">
                  <c:v>48.54</c:v>
                </c:pt>
                <c:pt idx="22">
                  <c:v>56.16</c:v>
                </c:pt>
                <c:pt idx="23">
                  <c:v>67.599999999999994</c:v>
                </c:pt>
                <c:pt idx="24">
                  <c:v>112.67</c:v>
                </c:pt>
                <c:pt idx="25">
                  <c:v>116.52</c:v>
                </c:pt>
                <c:pt idx="26">
                  <c:v>143.97</c:v>
                </c:pt>
                <c:pt idx="27">
                  <c:v>123.58</c:v>
                </c:pt>
                <c:pt idx="28">
                  <c:v>113.41</c:v>
                </c:pt>
                <c:pt idx="29">
                  <c:v>111.61</c:v>
                </c:pt>
                <c:pt idx="30">
                  <c:v>87.84</c:v>
                </c:pt>
                <c:pt idx="31">
                  <c:v>75.64</c:v>
                </c:pt>
                <c:pt idx="32">
                  <c:v>76.38</c:v>
                </c:pt>
                <c:pt idx="33">
                  <c:v>77.42</c:v>
                </c:pt>
                <c:pt idx="34">
                  <c:v>89.27</c:v>
                </c:pt>
                <c:pt idx="35">
                  <c:v>105.75</c:v>
                </c:pt>
                <c:pt idx="36">
                  <c:v>92.68</c:v>
                </c:pt>
                <c:pt idx="37">
                  <c:v>131.66</c:v>
                </c:pt>
                <c:pt idx="38">
                  <c:v>144.78</c:v>
                </c:pt>
                <c:pt idx="39">
                  <c:v>122.76</c:v>
                </c:pt>
                <c:pt idx="40">
                  <c:v>138.74</c:v>
                </c:pt>
                <c:pt idx="41">
                  <c:v>121.94</c:v>
                </c:pt>
                <c:pt idx="42">
                  <c:v>103.3</c:v>
                </c:pt>
                <c:pt idx="43">
                  <c:v>87.77</c:v>
                </c:pt>
                <c:pt idx="44">
                  <c:v>77.819999999999993</c:v>
                </c:pt>
                <c:pt idx="45">
                  <c:v>71.710000000000008</c:v>
                </c:pt>
                <c:pt idx="46">
                  <c:v>102.74</c:v>
                </c:pt>
                <c:pt idx="47">
                  <c:v>97.02000000000001</c:v>
                </c:pt>
                <c:pt idx="48">
                  <c:v>111.88</c:v>
                </c:pt>
                <c:pt idx="49">
                  <c:v>129.03</c:v>
                </c:pt>
                <c:pt idx="50">
                  <c:v>193.39</c:v>
                </c:pt>
                <c:pt idx="51">
                  <c:v>201.28</c:v>
                </c:pt>
                <c:pt idx="52">
                  <c:v>225.9</c:v>
                </c:pt>
                <c:pt idx="53">
                  <c:v>154.76</c:v>
                </c:pt>
                <c:pt idx="54">
                  <c:v>116.94</c:v>
                </c:pt>
                <c:pt idx="55">
                  <c:v>100.12</c:v>
                </c:pt>
                <c:pt idx="56">
                  <c:v>79.210000000000008</c:v>
                </c:pt>
                <c:pt idx="57">
                  <c:v>95.44</c:v>
                </c:pt>
                <c:pt idx="58">
                  <c:v>86.77</c:v>
                </c:pt>
                <c:pt idx="59">
                  <c:v>108.62</c:v>
                </c:pt>
                <c:pt idx="60">
                  <c:v>120.63</c:v>
                </c:pt>
                <c:pt idx="61">
                  <c:v>124.97</c:v>
                </c:pt>
                <c:pt idx="62">
                  <c:v>182.85</c:v>
                </c:pt>
                <c:pt idx="63">
                  <c:v>172.48000000000002</c:v>
                </c:pt>
                <c:pt idx="64">
                  <c:v>154.87</c:v>
                </c:pt>
                <c:pt idx="65">
                  <c:v>170.89</c:v>
                </c:pt>
                <c:pt idx="66">
                  <c:v>96.110000000000014</c:v>
                </c:pt>
                <c:pt idx="67">
                  <c:v>92.94</c:v>
                </c:pt>
                <c:pt idx="68">
                  <c:v>76.34</c:v>
                </c:pt>
                <c:pt idx="69">
                  <c:v>75.349999999999994</c:v>
                </c:pt>
                <c:pt idx="70">
                  <c:v>92.72</c:v>
                </c:pt>
                <c:pt idx="71">
                  <c:v>76.710000000000008</c:v>
                </c:pt>
                <c:pt idx="72">
                  <c:v>152.25</c:v>
                </c:pt>
                <c:pt idx="73">
                  <c:v>128.85</c:v>
                </c:pt>
                <c:pt idx="74">
                  <c:v>214.27999999999997</c:v>
                </c:pt>
                <c:pt idx="75">
                  <c:v>229.57</c:v>
                </c:pt>
                <c:pt idx="76">
                  <c:v>180.66000000000003</c:v>
                </c:pt>
                <c:pt idx="77">
                  <c:v>160.67000000000002</c:v>
                </c:pt>
                <c:pt idx="78">
                  <c:v>125.48</c:v>
                </c:pt>
                <c:pt idx="79">
                  <c:v>88.56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0D-41A6-B764-DBE7254B4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4734552"/>
        <c:axId val="2094734553"/>
      </c:lineChart>
      <c:dateAx>
        <c:axId val="2094734552"/>
        <c:scaling>
          <c:orientation val="minMax"/>
        </c:scaling>
        <c:delete val="0"/>
        <c:axPos val="b"/>
        <c:majorGridlines>
          <c:spPr>
            <a:ln w="12700" cap="flat">
              <a:solidFill>
                <a:srgbClr val="888888"/>
              </a:solidFill>
              <a:prstDash val="solid"/>
              <a:round/>
            </a:ln>
          </c:spPr>
        </c:majorGridlines>
        <c:minorGridlines>
          <c:spPr>
            <a:ln w="12700" cap="flat">
              <a:solidFill>
                <a:srgbClr val="5A5A5A"/>
              </a:solidFill>
              <a:prstDash val="solid"/>
              <a:round/>
            </a:ln>
          </c:spPr>
        </c:minorGridlines>
        <c:numFmt formatCode="General" sourceLinked="0"/>
        <c:majorTickMark val="none"/>
        <c:minorTickMark val="none"/>
        <c:tickLblPos val="low"/>
        <c:spPr>
          <a:ln w="12700" cap="flat">
            <a:solidFill>
              <a:srgbClr val="888888"/>
            </a:solidFill>
            <a:prstDash val="solid"/>
            <a:round/>
          </a:ln>
        </c:spPr>
        <c:txPr>
          <a:bodyPr rot="-5400000"/>
          <a:lstStyle/>
          <a:p>
            <a:pPr>
              <a:defRPr sz="1000" b="0" i="0" u="none" strike="noStrike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2094734553"/>
        <c:crosses val="autoZero"/>
        <c:auto val="1"/>
        <c:lblOffset val="100"/>
        <c:baseTimeUnit val="days"/>
      </c:date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888888"/>
              </a:solidFill>
              <a:prstDash val="solid"/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sz="1000" b="1" i="0" u="none" strike="noStrike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US" sz="1000" b="1" i="0" u="none" strike="noStrike">
                    <a:solidFill>
                      <a:srgbClr val="000000"/>
                    </a:solidFill>
                    <a:latin typeface="Calibri"/>
                  </a:rPr>
                  <a:t>Dollars/KWH</a:t>
                </a:r>
              </a:p>
            </c:rich>
          </c:tx>
          <c:overlay val="1"/>
        </c:title>
        <c:numFmt formatCode="General" sourceLinked="1"/>
        <c:majorTickMark val="none"/>
        <c:minorTickMark val="none"/>
        <c:tickLblPos val="nextTo"/>
        <c:spPr>
          <a:ln w="12700" cap="flat">
            <a:solidFill>
              <a:srgbClr val="888888"/>
            </a:solidFill>
            <a:prstDash val="solid"/>
            <a:round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2094734552"/>
        <c:crosses val="autoZero"/>
        <c:crossBetween val="between"/>
        <c:majorUnit val="350"/>
        <c:minorUnit val="175"/>
      </c:valAx>
      <c:spPr>
        <a:solidFill>
          <a:srgbClr val="E6E6E6"/>
        </a:solidFill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84548800000000002"/>
          <c:y val="0.407781"/>
          <c:w val="0.15451200000000001"/>
          <c:h val="7.0345099999999994E-2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sz="1000" b="0" i="0" u="none" strike="noStrike">
              <a:solidFill>
                <a:srgbClr val="000000"/>
              </a:solidFill>
              <a:latin typeface="Calibri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12700" cap="flat">
      <a:solidFill>
        <a:srgbClr val="888888"/>
      </a:solidFill>
      <a:prstDash val="solid"/>
      <a:round/>
    </a:ln>
    <a:effectLst/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/>
          <a:lstStyle/>
          <a:p>
            <a:pPr>
              <a:defRPr sz="1800" b="1" i="0" u="none" strike="noStrike">
                <a:solidFill>
                  <a:srgbClr val="000000"/>
                </a:solidFill>
                <a:latin typeface="Calibri"/>
              </a:defRPr>
            </a:pPr>
            <a:r>
              <a:rPr lang="en-US" sz="1800" b="1" i="0" u="none" strike="noStrike">
                <a:solidFill>
                  <a:srgbClr val="000000"/>
                </a:solidFill>
                <a:latin typeface="Calibri"/>
              </a:rPr>
              <a:t>Yearly Average Breakdown</a:t>
            </a:r>
          </a:p>
        </c:rich>
      </c:tx>
      <c:layout>
        <c:manualLayout>
          <c:xMode val="edge"/>
          <c:yMode val="edge"/>
          <c:x val="0"/>
          <c:y val="0"/>
          <c:w val="1"/>
          <c:h val="0.244224"/>
        </c:manualLayout>
      </c:layout>
      <c:overlay val="1"/>
      <c:spPr>
        <a:noFill/>
        <a:effectLst/>
      </c:spPr>
    </c:title>
    <c:autoTitleDeleted val="0"/>
    <c:plotArea>
      <c:layout>
        <c:manualLayout>
          <c:layoutTarget val="inner"/>
          <c:xMode val="edge"/>
          <c:yMode val="edge"/>
          <c:x val="9.7670099999999996E-2"/>
          <c:y val="0.244224"/>
          <c:w val="0.80466000000000004"/>
          <c:h val="0.66146899999999997"/>
        </c:manualLayout>
      </c:layout>
      <c:pieChart>
        <c:varyColors val="0"/>
        <c:ser>
          <c:idx val="0"/>
          <c:order val="0"/>
          <c:tx>
            <c:v/>
          </c:tx>
          <c:spPr>
            <a:gradFill flip="none" rotWithShape="1">
              <a:gsLst>
                <a:gs pos="0">
                  <a:srgbClr val="2E5E97"/>
                </a:gs>
                <a:gs pos="80000">
                  <a:srgbClr val="3C7BC7"/>
                </a:gs>
                <a:gs pos="100000">
                  <a:srgbClr val="3A7CCA"/>
                </a:gs>
              </a:gsLst>
              <a:lin ang="16200000" scaled="0"/>
            </a:gradFill>
            <a:ln w="12700" cap="flat">
              <a:noFill/>
              <a:miter lim="400000"/>
            </a:ln>
            <a:effectLst>
              <a:outerShdw blurRad="38100" dist="23000" dir="5400000" algn="tl">
                <a:srgbClr val="000000">
                  <a:alpha val="35000"/>
                </a:srgbClr>
              </a:outerShdw>
            </a:effectLst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0A52-4C67-B4FD-80FDF46366CD}"/>
              </c:ext>
            </c:extLst>
          </c:dPt>
          <c:dPt>
            <c:idx val="1"/>
            <c:bubble3D val="0"/>
            <c:spPr>
              <a:gradFill flip="none" rotWithShape="1">
                <a:gsLst>
                  <a:gs pos="0">
                    <a:srgbClr val="9A2F2C"/>
                  </a:gs>
                  <a:gs pos="80000">
                    <a:srgbClr val="CA3E3A"/>
                  </a:gs>
                  <a:gs pos="100000">
                    <a:srgbClr val="CE3B37"/>
                  </a:gs>
                </a:gsLst>
                <a:lin ang="16200000" scaled="0"/>
              </a:gradFill>
              <a:ln w="12700" cap="flat">
                <a:noFill/>
                <a:miter lim="400000"/>
              </a:ln>
              <a:effectLst>
                <a:outerShdw blurRad="38100" dist="23000" dir="5400000" algn="tl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A52-4C67-B4FD-80FDF46366CD}"/>
              </c:ext>
            </c:extLst>
          </c:dPt>
          <c:dPt>
            <c:idx val="2"/>
            <c:bubble3D val="0"/>
            <c:spPr>
              <a:gradFill flip="none" rotWithShape="1">
                <a:gsLst>
                  <a:gs pos="0">
                    <a:srgbClr val="769537"/>
                  </a:gs>
                  <a:gs pos="80000">
                    <a:srgbClr val="9BC348"/>
                  </a:gs>
                  <a:gs pos="100000">
                    <a:srgbClr val="9CC646"/>
                  </a:gs>
                </a:gsLst>
                <a:lin ang="16200000" scaled="0"/>
              </a:gradFill>
              <a:ln w="12700" cap="flat">
                <a:noFill/>
                <a:miter lim="400000"/>
              </a:ln>
              <a:effectLst>
                <a:outerShdw blurRad="38100" dist="23000" dir="5400000" algn="tl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A52-4C67-B4FD-80FDF46366CD}"/>
              </c:ext>
            </c:extLst>
          </c:dPt>
          <c:dPt>
            <c:idx val="3"/>
            <c:bubble3D val="0"/>
            <c:spPr>
              <a:gradFill flip="none" rotWithShape="1">
                <a:gsLst>
                  <a:gs pos="0">
                    <a:srgbClr val="5E43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16200000" scaled="0"/>
              </a:gradFill>
              <a:ln w="12700" cap="flat">
                <a:noFill/>
                <a:miter lim="400000"/>
              </a:ln>
              <a:effectLst>
                <a:outerShdw blurRad="38100" dist="23000" dir="5400000" algn="tl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0A52-4C67-B4FD-80FDF46366C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9525" cap="flat">
                <a:solidFill>
                  <a:srgbClr val="F9F9F9"/>
                </a:solidFill>
                <a:prstDash val="solid"/>
                <a:round/>
              </a:ln>
              <a:effectLst>
                <a:outerShdw blurRad="38100" dist="20000" dir="5400000" algn="tl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0A52-4C67-B4FD-80FDF46366CD}"/>
              </c:ext>
            </c:extLst>
          </c:dPt>
          <c:dLbls>
            <c:dLbl>
              <c:idx val="0"/>
              <c:numFmt formatCode="&quot;$&quot;#,##0.00" sourceLinked="0"/>
              <c:spPr/>
              <c:txPr>
                <a:bodyPr/>
                <a:lstStyle/>
                <a:p>
                  <a:pPr>
                    <a:defRPr sz="1000" b="0" i="0" u="none" strike="noStrike">
                      <a:solidFill>
                        <a:srgbClr val="000000"/>
                      </a:solidFill>
                      <a:latin typeface="Calibri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0A52-4C67-B4FD-80FDF46366CD}"/>
                </c:ext>
              </c:extLst>
            </c:dLbl>
            <c:dLbl>
              <c:idx val="1"/>
              <c:numFmt formatCode="&quot;$&quot;#,##0.00" sourceLinked="0"/>
              <c:spPr/>
              <c:txPr>
                <a:bodyPr/>
                <a:lstStyle/>
                <a:p>
                  <a:pPr>
                    <a:defRPr sz="1000" b="0" i="0" u="none" strike="noStrike">
                      <a:solidFill>
                        <a:srgbClr val="000000"/>
                      </a:solidFill>
                      <a:latin typeface="Calibri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0A52-4C67-B4FD-80FDF46366CD}"/>
                </c:ext>
              </c:extLst>
            </c:dLbl>
            <c:dLbl>
              <c:idx val="2"/>
              <c:numFmt formatCode="&quot;$&quot;#,##0.00" sourceLinked="0"/>
              <c:spPr/>
              <c:txPr>
                <a:bodyPr/>
                <a:lstStyle/>
                <a:p>
                  <a:pPr>
                    <a:defRPr sz="1000" b="0" i="0" u="none" strike="noStrike">
                      <a:solidFill>
                        <a:srgbClr val="000000"/>
                      </a:solidFill>
                      <a:latin typeface="Calibri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0A52-4C67-B4FD-80FDF46366CD}"/>
                </c:ext>
              </c:extLst>
            </c:dLbl>
            <c:dLbl>
              <c:idx val="3"/>
              <c:numFmt formatCode="&quot;$&quot;#,##0.00" sourceLinked="0"/>
              <c:spPr/>
              <c:txPr>
                <a:bodyPr/>
                <a:lstStyle/>
                <a:p>
                  <a:pPr>
                    <a:defRPr sz="1000" b="0" i="0" u="none" strike="noStrike">
                      <a:solidFill>
                        <a:srgbClr val="000000"/>
                      </a:solidFill>
                      <a:latin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52-4C67-B4FD-80FDF46366CD}"/>
                </c:ext>
              </c:extLst>
            </c:dLbl>
            <c:dLbl>
              <c:idx val="4"/>
              <c:numFmt formatCode="&quot;$&quot;#,##0.00" sourceLinked="0"/>
              <c:spPr/>
              <c:txPr>
                <a:bodyPr/>
                <a:lstStyle/>
                <a:p>
                  <a:pPr>
                    <a:defRPr sz="1800" b="0" i="0" u="none" strike="noStrike">
                      <a:solidFill>
                        <a:srgbClr val="000000"/>
                      </a:solidFill>
                      <a:latin typeface="Calibri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A52-4C67-B4FD-80FDF46366CD}"/>
                </c:ext>
              </c:extLst>
            </c:dLbl>
            <c:numFmt formatCode="&quot;$&quot;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(TOTALS!$B$1,TOTALS!$C$1,TOTALS!$D$1,TOTALS!$E$1,TOTALS!$E$1)</c:f>
              <c:strCache>
                <c:ptCount val="5"/>
                <c:pt idx="0">
                  <c:v>OIL</c:v>
                </c:pt>
                <c:pt idx="1">
                  <c:v>ELECTRICITY</c:v>
                </c:pt>
                <c:pt idx="2">
                  <c:v>WATER*</c:v>
                </c:pt>
                <c:pt idx="3">
                  <c:v>PROPANE</c:v>
                </c:pt>
                <c:pt idx="4">
                  <c:v>PROPANE</c:v>
                </c:pt>
              </c:strCache>
            </c:strRef>
          </c:cat>
          <c:val>
            <c:numRef>
              <c:f>(TOTALS!$B$9,TOTALS!$C$9,TOTALS!$D$9,TOTALS!$B$11,TOTALS!$E$9)</c:f>
              <c:numCache>
                <c:formatCode>" ""$"* #,##0.00" ";" ""$"* \(#,##0.00\);" ""$"* "-"??" "</c:formatCode>
                <c:ptCount val="5"/>
                <c:pt idx="0">
                  <c:v>2610.0650000000001</c:v>
                </c:pt>
                <c:pt idx="1">
                  <c:v>1130.8033333333333</c:v>
                </c:pt>
                <c:pt idx="2">
                  <c:v>657.02333333333331</c:v>
                </c:pt>
                <c:pt idx="4">
                  <c:v>61.568000000000005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A52-4C67-B4FD-80FDF46366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solidFill>
          <a:srgbClr val="FFFFFF"/>
        </a:solidFill>
        <a:ln w="12700" cap="flat">
          <a:noFill/>
          <a:miter lim="400000"/>
        </a:ln>
        <a:effectLst/>
      </c:spPr>
    </c:plotArea>
    <c:plotVisOnly val="1"/>
    <c:dispBlanksAs val="gap"/>
    <c:showDLblsOverMax val="1"/>
  </c:chart>
  <c:spPr>
    <a:solidFill>
      <a:srgbClr val="FFFFFF"/>
    </a:solidFill>
    <a:ln w="12700" cap="flat">
      <a:solidFill>
        <a:srgbClr val="888888"/>
      </a:solidFill>
      <a:prstDash val="solid"/>
      <a:round/>
    </a:ln>
    <a:effectLst/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15</xdr:col>
      <xdr:colOff>639008</xdr:colOff>
      <xdr:row>28</xdr:row>
      <xdr:rowOff>127145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17</xdr:col>
      <xdr:colOff>671167</xdr:colOff>
      <xdr:row>32</xdr:row>
      <xdr:rowOff>56117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430134</xdr:colOff>
      <xdr:row>0</xdr:row>
      <xdr:rowOff>0</xdr:rowOff>
    </xdr:from>
    <xdr:to>
      <xdr:col>10</xdr:col>
      <xdr:colOff>481725</xdr:colOff>
      <xdr:row>16</xdr:row>
      <xdr:rowOff>28060</xdr:rowOff>
    </xdr:to>
    <xdr:graphicFrame macro="">
      <xdr:nvGraphicFramePr>
        <xdr:cNvPr id="6" name="Chart 6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46"/>
  <sheetViews>
    <sheetView showGridLines="0" tabSelected="1" topLeftCell="A4" workbookViewId="0"/>
  </sheetViews>
  <sheetFormatPr defaultColWidth="8.85546875" defaultRowHeight="15" customHeight="1" x14ac:dyDescent="0.25"/>
  <cols>
    <col min="1" max="1" width="11.28515625" style="1" customWidth="1"/>
    <col min="2" max="2" width="8.85546875" style="1" customWidth="1"/>
    <col min="3" max="3" width="10.42578125" style="1" customWidth="1"/>
    <col min="4" max="4" width="15.42578125" style="1" customWidth="1"/>
    <col min="5" max="9" width="9.7109375" style="1" customWidth="1"/>
    <col min="10" max="256" width="8.85546875" style="1" customWidth="1"/>
  </cols>
  <sheetData>
    <row r="1" spans="1:17" ht="18.75" customHeight="1" x14ac:dyDescent="0.3">
      <c r="A1" s="2" t="s">
        <v>0</v>
      </c>
      <c r="B1" s="2" t="s">
        <v>1</v>
      </c>
      <c r="C1" s="2" t="s">
        <v>2</v>
      </c>
      <c r="D1" s="2" t="s">
        <v>3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5" customHeight="1" x14ac:dyDescent="0.25">
      <c r="A2" s="4">
        <v>39877</v>
      </c>
      <c r="B2" s="5">
        <v>200</v>
      </c>
      <c r="C2" s="6">
        <v>323.8</v>
      </c>
      <c r="D2" s="7">
        <f t="shared" ref="D2:D32" si="0">C2/B2</f>
        <v>1.619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 customHeight="1" x14ac:dyDescent="0.25">
      <c r="A3" s="4">
        <v>40021</v>
      </c>
      <c r="B3" s="5">
        <v>229.2</v>
      </c>
      <c r="C3" s="6">
        <v>435.25</v>
      </c>
      <c r="D3" s="7">
        <f t="shared" si="0"/>
        <v>1.8989965095986039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" customHeight="1" x14ac:dyDescent="0.25">
      <c r="A4" s="4">
        <v>40162</v>
      </c>
      <c r="B4" s="5">
        <v>205.5</v>
      </c>
      <c r="C4" s="6">
        <v>468.33</v>
      </c>
      <c r="D4" s="7">
        <f t="shared" si="0"/>
        <v>2.278978102189781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5" customHeight="1" x14ac:dyDescent="0.25">
      <c r="A5" s="8" t="s">
        <v>4</v>
      </c>
      <c r="B5" s="9">
        <f>SUM(B2:B4)</f>
        <v>634.70000000000005</v>
      </c>
      <c r="C5" s="10">
        <f>SUM(C2:C4)</f>
        <v>1227.3799999999999</v>
      </c>
      <c r="D5" s="11">
        <f t="shared" si="0"/>
        <v>1.9337954939341417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 customHeight="1" x14ac:dyDescent="0.25">
      <c r="A6" s="4">
        <v>40219</v>
      </c>
      <c r="B6" s="5">
        <v>232.1</v>
      </c>
      <c r="C6" s="6">
        <v>542.67999999999995</v>
      </c>
      <c r="D6" s="7">
        <f t="shared" si="0"/>
        <v>2.3381301163291681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5" customHeight="1" x14ac:dyDescent="0.25">
      <c r="A7" s="4">
        <v>40311</v>
      </c>
      <c r="B7" s="5">
        <v>200.3</v>
      </c>
      <c r="C7" s="6">
        <v>486.53</v>
      </c>
      <c r="D7" s="7">
        <f t="shared" si="0"/>
        <v>2.4290064902646029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5" customHeight="1" x14ac:dyDescent="0.25">
      <c r="A8" s="4">
        <v>40487</v>
      </c>
      <c r="B8" s="5">
        <v>179.5</v>
      </c>
      <c r="C8" s="6">
        <v>461.14</v>
      </c>
      <c r="D8" s="7">
        <f t="shared" si="0"/>
        <v>2.5690250696378829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5" customHeight="1" x14ac:dyDescent="0.25">
      <c r="A9" s="8" t="s">
        <v>5</v>
      </c>
      <c r="B9" s="9">
        <f>SUM(B6:B8)</f>
        <v>611.9</v>
      </c>
      <c r="C9" s="10">
        <f>SUM(C6:C8)</f>
        <v>1490.35</v>
      </c>
      <c r="D9" s="11">
        <f t="shared" si="0"/>
        <v>2.4356103938552049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5" customHeight="1" x14ac:dyDescent="0.25">
      <c r="A10" s="4">
        <v>40557</v>
      </c>
      <c r="B10" s="5">
        <v>235.6</v>
      </c>
      <c r="C10" s="6">
        <v>699.5</v>
      </c>
      <c r="D10" s="7">
        <f t="shared" si="0"/>
        <v>2.9690152801358236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5" customHeight="1" x14ac:dyDescent="0.25">
      <c r="A11" s="4">
        <v>40618</v>
      </c>
      <c r="B11" s="5">
        <v>246.3</v>
      </c>
      <c r="C11" s="6">
        <v>861.8</v>
      </c>
      <c r="D11" s="7">
        <f t="shared" si="0"/>
        <v>3.4989849776695086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15" customHeight="1" x14ac:dyDescent="0.25">
      <c r="A12" s="4">
        <v>40770</v>
      </c>
      <c r="B12" s="5">
        <v>150</v>
      </c>
      <c r="C12" s="6">
        <v>485.85</v>
      </c>
      <c r="D12" s="7">
        <f t="shared" si="0"/>
        <v>3.2390000000000003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5" customHeight="1" x14ac:dyDescent="0.25">
      <c r="A13" s="4">
        <v>40840</v>
      </c>
      <c r="B13" s="5">
        <v>164.9</v>
      </c>
      <c r="C13" s="6">
        <v>545.65</v>
      </c>
      <c r="D13" s="7">
        <f t="shared" si="0"/>
        <v>3.3089751364463309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5" customHeight="1" x14ac:dyDescent="0.25">
      <c r="A14" s="8" t="s">
        <v>6</v>
      </c>
      <c r="B14" s="9">
        <f>SUM(B10:B13)</f>
        <v>796.8</v>
      </c>
      <c r="C14" s="10">
        <f>SUM(C10:C13)</f>
        <v>2592.8000000000002</v>
      </c>
      <c r="D14" s="11">
        <f t="shared" si="0"/>
        <v>3.2540160642570286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5" customHeight="1" x14ac:dyDescent="0.25">
      <c r="A15" s="4">
        <v>40914</v>
      </c>
      <c r="B15" s="5">
        <v>186.4</v>
      </c>
      <c r="C15" s="6">
        <v>629.85</v>
      </c>
      <c r="D15" s="7">
        <f t="shared" si="0"/>
        <v>3.3790236051502145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" customHeight="1" x14ac:dyDescent="0.25">
      <c r="A16" s="4">
        <v>40970</v>
      </c>
      <c r="B16" s="5">
        <v>207.2</v>
      </c>
      <c r="C16" s="6">
        <v>749.86</v>
      </c>
      <c r="D16" s="7">
        <f t="shared" si="0"/>
        <v>3.6190154440154441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" customHeight="1" x14ac:dyDescent="0.25">
      <c r="A17" s="4">
        <v>41120</v>
      </c>
      <c r="B17" s="5">
        <v>241.2</v>
      </c>
      <c r="C17" s="6">
        <v>771.6</v>
      </c>
      <c r="D17" s="7">
        <f t="shared" si="0"/>
        <v>3.1990049751243785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" customHeight="1" x14ac:dyDescent="0.25">
      <c r="A18" s="4">
        <v>41239</v>
      </c>
      <c r="B18" s="5">
        <v>198.2</v>
      </c>
      <c r="C18" s="6">
        <v>665.75</v>
      </c>
      <c r="D18" s="7">
        <f t="shared" si="0"/>
        <v>3.3589808274470232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" customHeight="1" x14ac:dyDescent="0.25">
      <c r="A19" s="8" t="s">
        <v>7</v>
      </c>
      <c r="B19" s="9">
        <f>SUM(B15:B18)</f>
        <v>833</v>
      </c>
      <c r="C19" s="10">
        <f>SUM(C15:C18)</f>
        <v>2817.06</v>
      </c>
      <c r="D19" s="11">
        <f t="shared" si="0"/>
        <v>3.3818247298919566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" customHeight="1" x14ac:dyDescent="0.25">
      <c r="A20" s="4">
        <v>41298</v>
      </c>
      <c r="B20" s="5">
        <v>99.9</v>
      </c>
      <c r="C20" s="6">
        <v>352.55</v>
      </c>
      <c r="D20" s="7">
        <f t="shared" si="0"/>
        <v>3.5290290290290289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" customHeight="1" x14ac:dyDescent="0.25">
      <c r="A21" s="4">
        <v>41326</v>
      </c>
      <c r="B21" s="5">
        <v>100</v>
      </c>
      <c r="C21" s="6">
        <v>364.9</v>
      </c>
      <c r="D21" s="7">
        <f t="shared" si="0"/>
        <v>3.6489999999999996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" customHeight="1" x14ac:dyDescent="0.25">
      <c r="A22" s="4">
        <v>41354</v>
      </c>
      <c r="B22" s="5">
        <v>100</v>
      </c>
      <c r="C22" s="6">
        <v>333.9</v>
      </c>
      <c r="D22" s="7">
        <f t="shared" si="0"/>
        <v>3.339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" customHeight="1" x14ac:dyDescent="0.25">
      <c r="A23" s="4">
        <v>41414</v>
      </c>
      <c r="B23" s="5">
        <v>100</v>
      </c>
      <c r="C23" s="6">
        <v>317.89999999999998</v>
      </c>
      <c r="D23" s="7">
        <f t="shared" si="0"/>
        <v>3.1789999999999998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" customHeight="1" x14ac:dyDescent="0.25">
      <c r="A24" s="4">
        <v>41444</v>
      </c>
      <c r="B24" s="5">
        <v>100</v>
      </c>
      <c r="C24" s="6">
        <v>308.89999999999998</v>
      </c>
      <c r="D24" s="7">
        <f t="shared" si="0"/>
        <v>3.089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" customHeight="1" x14ac:dyDescent="0.25">
      <c r="A25" s="4">
        <v>41548</v>
      </c>
      <c r="B25" s="5">
        <v>150</v>
      </c>
      <c r="C25" s="6">
        <v>484.35</v>
      </c>
      <c r="D25" s="7">
        <f t="shared" si="0"/>
        <v>3.2290000000000001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" customHeight="1" x14ac:dyDescent="0.25">
      <c r="A26" s="4">
        <v>41626</v>
      </c>
      <c r="B26" s="5">
        <v>182.5</v>
      </c>
      <c r="C26" s="6">
        <v>634.91999999999996</v>
      </c>
      <c r="D26" s="7">
        <f t="shared" si="0"/>
        <v>3.4790136986301365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5" customHeight="1" x14ac:dyDescent="0.25">
      <c r="A27" s="8" t="s">
        <v>8</v>
      </c>
      <c r="B27" s="9">
        <f>SUM(B20:B26)</f>
        <v>832.4</v>
      </c>
      <c r="C27" s="10">
        <f>SUM(C20:C26)</f>
        <v>2797.42</v>
      </c>
      <c r="D27" s="11">
        <f t="shared" si="0"/>
        <v>3.3606679481018742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5" customHeight="1" x14ac:dyDescent="0.25">
      <c r="A28" s="4">
        <v>41678</v>
      </c>
      <c r="B28" s="5">
        <v>192.3</v>
      </c>
      <c r="C28" s="6">
        <v>711.32</v>
      </c>
      <c r="D28" s="7">
        <f t="shared" si="0"/>
        <v>3.6990119604784191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5" customHeight="1" x14ac:dyDescent="0.25">
      <c r="A29" s="4">
        <v>41732</v>
      </c>
      <c r="B29" s="5">
        <v>190.5</v>
      </c>
      <c r="C29" s="6">
        <v>637.98</v>
      </c>
      <c r="D29" s="7">
        <f t="shared" si="0"/>
        <v>3.3489763779527562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5" customHeight="1" x14ac:dyDescent="0.25">
      <c r="A30" s="4">
        <v>41905</v>
      </c>
      <c r="B30" s="5">
        <v>166.3</v>
      </c>
      <c r="C30" s="6">
        <v>498.73</v>
      </c>
      <c r="D30" s="7">
        <f t="shared" si="0"/>
        <v>2.998977751052315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5" customHeight="1" x14ac:dyDescent="0.25">
      <c r="A31" s="4">
        <v>41995</v>
      </c>
      <c r="B31" s="5">
        <v>166</v>
      </c>
      <c r="C31" s="6">
        <v>384.95</v>
      </c>
      <c r="D31" s="7">
        <f t="shared" si="0"/>
        <v>2.3189759036144579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5" customHeight="1" x14ac:dyDescent="0.25">
      <c r="A32" s="8" t="s">
        <v>9</v>
      </c>
      <c r="B32" s="9">
        <f>SUM(B28:B31)</f>
        <v>715.1</v>
      </c>
      <c r="C32" s="10">
        <f>SUM(C28:C31)</f>
        <v>2232.98</v>
      </c>
      <c r="D32" s="11">
        <f t="shared" si="0"/>
        <v>3.1226122220668437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5" customHeight="1" x14ac:dyDescent="0.25">
      <c r="A33" s="4">
        <v>42044</v>
      </c>
      <c r="B33" s="5">
        <v>208.6</v>
      </c>
      <c r="C33" s="6">
        <v>500.43</v>
      </c>
      <c r="D33" s="7">
        <v>2.39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5" customHeight="1" x14ac:dyDescent="0.25">
      <c r="A34" s="4">
        <v>42115</v>
      </c>
      <c r="B34" s="5">
        <v>211.4</v>
      </c>
      <c r="C34" s="6">
        <v>443.73</v>
      </c>
      <c r="D34" s="7">
        <v>2.1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5" customHeight="1" x14ac:dyDescent="0.25">
      <c r="A35" s="4">
        <v>42348</v>
      </c>
      <c r="B35" s="5">
        <v>166.6</v>
      </c>
      <c r="C35" s="6">
        <v>266.39</v>
      </c>
      <c r="D35" s="7">
        <v>1.59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5" customHeight="1" x14ac:dyDescent="0.25">
      <c r="A36" s="12" t="s">
        <v>10</v>
      </c>
      <c r="B36" s="9">
        <f>SUM(B33:B35)</f>
        <v>586.6</v>
      </c>
      <c r="C36" s="13">
        <f>SUM(C33:C35)</f>
        <v>1210.5500000000002</v>
      </c>
      <c r="D36" s="14">
        <f>AVERAGE(D33:D35)</f>
        <v>2.0266666666666668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5" customHeight="1" x14ac:dyDescent="0.25">
      <c r="A37" s="4">
        <v>42459</v>
      </c>
      <c r="B37" s="5">
        <v>194.9</v>
      </c>
      <c r="C37" s="6">
        <v>282.56</v>
      </c>
      <c r="D37" s="7">
        <v>1.45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5" customHeight="1" x14ac:dyDescent="0.25">
      <c r="A38" s="4">
        <v>42699</v>
      </c>
      <c r="B38" s="5">
        <v>166.9</v>
      </c>
      <c r="C38" s="6">
        <v>300.25</v>
      </c>
      <c r="D38" s="7">
        <v>1.8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5" customHeight="1" x14ac:dyDescent="0.25">
      <c r="A39" s="8" t="s">
        <v>11</v>
      </c>
      <c r="B39" s="9">
        <f>SUM(B37:B38)</f>
        <v>361.8</v>
      </c>
      <c r="C39" s="10">
        <f>SUM(C37:C38)</f>
        <v>582.80999999999995</v>
      </c>
      <c r="D39" s="11">
        <f>AVERAGE(D37:D38)</f>
        <v>1.625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5" customHeight="1" x14ac:dyDescent="0.25">
      <c r="A40" s="4">
        <v>42783</v>
      </c>
      <c r="B40" s="5">
        <v>202.1</v>
      </c>
      <c r="C40" s="6">
        <v>414.1</v>
      </c>
      <c r="D40" s="7">
        <v>2.0499999999999998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15" customHeight="1" x14ac:dyDescent="0.25">
      <c r="A41" s="4">
        <v>43035</v>
      </c>
      <c r="B41" s="5">
        <v>208.9</v>
      </c>
      <c r="C41" s="6">
        <v>417.59</v>
      </c>
      <c r="D41" s="7">
        <v>1.99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5" customHeight="1" x14ac:dyDescent="0.25">
      <c r="A42" s="8" t="s">
        <v>12</v>
      </c>
      <c r="B42" s="9">
        <f>SUM(B40:B41)</f>
        <v>411</v>
      </c>
      <c r="C42" s="10">
        <f>SUM(C40:C41)</f>
        <v>831.69</v>
      </c>
      <c r="D42" s="11">
        <f>AVERAGE(D40:D41)</f>
        <v>2.02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15" customHeight="1" x14ac:dyDescent="0.25">
      <c r="A43" s="4">
        <v>43116</v>
      </c>
      <c r="B43" s="5">
        <v>174.3</v>
      </c>
      <c r="C43" s="6">
        <v>505.3</v>
      </c>
      <c r="D43" s="7">
        <v>2.89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5" customHeight="1" x14ac:dyDescent="0.25">
      <c r="A44" s="4">
        <v>43195</v>
      </c>
      <c r="B44" s="5">
        <v>100</v>
      </c>
      <c r="C44" s="6">
        <v>238.9</v>
      </c>
      <c r="D44" s="7">
        <v>2.38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5" customHeight="1" x14ac:dyDescent="0.25">
      <c r="A45" s="4"/>
      <c r="B45" s="5"/>
      <c r="C45" s="15"/>
      <c r="D45" s="7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15" customHeight="1" x14ac:dyDescent="0.25">
      <c r="A46" s="8" t="s">
        <v>13</v>
      </c>
      <c r="B46" s="9">
        <f>SUM(B43:B45)</f>
        <v>274.3</v>
      </c>
      <c r="C46" s="16">
        <f>SUM(C43:C45)</f>
        <v>744.2</v>
      </c>
      <c r="D46" s="11">
        <f>AVERAGE(D43:D44)</f>
        <v>2.6349999999999998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</sheetData>
  <conditionalFormatting sqref="C35">
    <cfRule type="cellIs" dxfId="0" priority="1" stopIfTrue="1" operator="lessThan">
      <formula>0</formula>
    </cfRule>
  </conditionalFormatting>
  <pageMargins left="0.7" right="0.7" top="0.75" bottom="0.75" header="0.3" footer="0.3"/>
  <pageSetup scale="73" orientation="landscape" r:id="rId1"/>
  <headerFooter>
    <oddFooter>&amp;C&amp;"Helvetica,Regular"&amp;12&amp;K000000&amp;P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86"/>
  <sheetViews>
    <sheetView showGridLines="0" workbookViewId="0"/>
  </sheetViews>
  <sheetFormatPr defaultColWidth="8.85546875" defaultRowHeight="15" customHeight="1" x14ac:dyDescent="0.25"/>
  <cols>
    <col min="1" max="2" width="10.7109375" style="17" customWidth="1"/>
    <col min="3" max="3" width="21" style="17" customWidth="1"/>
    <col min="4" max="4" width="19.7109375" style="17" customWidth="1"/>
    <col min="5" max="5" width="14.85546875" style="17" customWidth="1"/>
    <col min="6" max="6" width="10.42578125" style="17" customWidth="1"/>
    <col min="7" max="7" width="8.85546875" style="17" customWidth="1"/>
    <col min="8" max="8" width="10" style="17" customWidth="1"/>
    <col min="9" max="9" width="9.85546875" style="17" customWidth="1"/>
    <col min="10" max="10" width="10.42578125" style="17" customWidth="1"/>
    <col min="11" max="11" width="9.85546875" style="17" customWidth="1"/>
    <col min="12" max="12" width="10.42578125" style="17" customWidth="1"/>
    <col min="13" max="13" width="12.7109375" style="17" customWidth="1"/>
    <col min="14" max="256" width="8.85546875" style="17" customWidth="1"/>
  </cols>
  <sheetData>
    <row r="1" spans="1:18" ht="15.75" customHeight="1" x14ac:dyDescent="0.25">
      <c r="A1" s="18" t="s">
        <v>0</v>
      </c>
      <c r="B1" s="18" t="s">
        <v>14</v>
      </c>
      <c r="C1" s="18" t="s">
        <v>15</v>
      </c>
      <c r="D1" s="18" t="s">
        <v>16</v>
      </c>
      <c r="E1" s="18" t="s">
        <v>17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5" customHeight="1" x14ac:dyDescent="0.25">
      <c r="A2" s="4">
        <v>40862</v>
      </c>
      <c r="B2" s="19">
        <v>695</v>
      </c>
      <c r="C2" s="20">
        <f>E2-D2</f>
        <v>44.4</v>
      </c>
      <c r="D2" s="20">
        <v>59.01</v>
      </c>
      <c r="E2" s="20">
        <v>103.41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" customHeight="1" x14ac:dyDescent="0.25">
      <c r="A3" s="4">
        <v>40892</v>
      </c>
      <c r="B3" s="19">
        <v>703</v>
      </c>
      <c r="C3" s="20">
        <f>E3-D3</f>
        <v>44.879999999999995</v>
      </c>
      <c r="D3" s="20">
        <v>59.69</v>
      </c>
      <c r="E3" s="20">
        <v>104.57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5" customHeight="1" x14ac:dyDescent="0.25">
      <c r="A4" s="4">
        <v>40924</v>
      </c>
      <c r="B4" s="19">
        <v>966</v>
      </c>
      <c r="C4" s="20">
        <f>E4-D4</f>
        <v>62.3</v>
      </c>
      <c r="D4" s="20">
        <v>82.02</v>
      </c>
      <c r="E4" s="20">
        <v>144.32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5" customHeight="1" x14ac:dyDescent="0.25">
      <c r="A5" s="4">
        <v>40953</v>
      </c>
      <c r="B5" s="19">
        <v>753</v>
      </c>
      <c r="C5" s="20">
        <f>E5-D5</f>
        <v>47.910000000000004</v>
      </c>
      <c r="D5" s="20">
        <v>63.93</v>
      </c>
      <c r="E5" s="20">
        <v>111.84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5" customHeight="1" x14ac:dyDescent="0.25">
      <c r="A6" s="4">
        <v>40982</v>
      </c>
      <c r="B6" s="19">
        <v>793</v>
      </c>
      <c r="C6" s="20">
        <f>E6-D6</f>
        <v>50.629999999999995</v>
      </c>
      <c r="D6" s="20">
        <v>63.47</v>
      </c>
      <c r="E6" s="20">
        <v>114.1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5" customHeight="1" x14ac:dyDescent="0.25">
      <c r="A7" s="4">
        <v>41012</v>
      </c>
      <c r="B7" s="19">
        <v>638</v>
      </c>
      <c r="C7" s="20">
        <v>41.37</v>
      </c>
      <c r="D7" s="20">
        <v>47.45</v>
      </c>
      <c r="E7" s="20">
        <v>88.82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5" customHeight="1" x14ac:dyDescent="0.25">
      <c r="A8" s="4">
        <v>41043</v>
      </c>
      <c r="B8" s="19">
        <v>427</v>
      </c>
      <c r="C8" s="20">
        <v>28.64</v>
      </c>
      <c r="D8" s="20">
        <v>31.76</v>
      </c>
      <c r="E8" s="20">
        <v>60.4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5" customHeight="1" x14ac:dyDescent="0.25">
      <c r="A9" s="4">
        <v>41073</v>
      </c>
      <c r="B9" s="19">
        <v>622</v>
      </c>
      <c r="C9" s="20">
        <v>40.4</v>
      </c>
      <c r="D9" s="20">
        <v>46.26</v>
      </c>
      <c r="E9" s="20">
        <v>86.66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5" customHeight="1" x14ac:dyDescent="0.25">
      <c r="A10" s="4">
        <v>41106</v>
      </c>
      <c r="B10" s="19">
        <v>683</v>
      </c>
      <c r="C10" s="20">
        <v>45.88</v>
      </c>
      <c r="D10" s="20">
        <v>50.8</v>
      </c>
      <c r="E10" s="20">
        <v>96.68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5" customHeight="1" x14ac:dyDescent="0.25">
      <c r="A11" s="4">
        <v>41136</v>
      </c>
      <c r="B11" s="19">
        <v>617</v>
      </c>
      <c r="C11" s="20">
        <v>43.44</v>
      </c>
      <c r="D11" s="20">
        <v>45.89</v>
      </c>
      <c r="E11" s="20">
        <v>89.33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5" customHeight="1" x14ac:dyDescent="0.25">
      <c r="A12" s="4">
        <v>41166</v>
      </c>
      <c r="B12" s="19">
        <v>563</v>
      </c>
      <c r="C12" s="20">
        <v>39.89</v>
      </c>
      <c r="D12" s="20">
        <v>39.799999999999997</v>
      </c>
      <c r="E12" s="20">
        <v>79.69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5" customHeight="1" x14ac:dyDescent="0.25">
      <c r="A13" s="4">
        <v>41198</v>
      </c>
      <c r="B13" s="19">
        <v>617</v>
      </c>
      <c r="C13" s="20">
        <v>43.44</v>
      </c>
      <c r="D13" s="20">
        <v>43.62</v>
      </c>
      <c r="E13" s="20">
        <v>87.06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5" customHeight="1" x14ac:dyDescent="0.25">
      <c r="A14" s="4">
        <v>41227</v>
      </c>
      <c r="B14" s="19">
        <v>558</v>
      </c>
      <c r="C14" s="20">
        <v>39.56</v>
      </c>
      <c r="D14" s="20">
        <v>39.450000000000003</v>
      </c>
      <c r="E14" s="20">
        <v>79.010000000000005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5" customHeight="1" x14ac:dyDescent="0.25">
      <c r="A15" s="4">
        <v>41257</v>
      </c>
      <c r="B15" s="19">
        <v>676</v>
      </c>
      <c r="C15" s="20">
        <v>47.33</v>
      </c>
      <c r="D15" s="20">
        <v>47.79</v>
      </c>
      <c r="E15" s="20">
        <v>95.12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" customHeight="1" x14ac:dyDescent="0.25">
      <c r="A16" s="4">
        <v>41288</v>
      </c>
      <c r="B16" s="19">
        <v>731</v>
      </c>
      <c r="C16" s="20">
        <v>50.95</v>
      </c>
      <c r="D16" s="20">
        <v>51.68</v>
      </c>
      <c r="E16" s="20">
        <v>102.63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" customHeight="1" x14ac:dyDescent="0.25">
      <c r="A17" s="4">
        <v>41318</v>
      </c>
      <c r="B17" s="19">
        <v>718</v>
      </c>
      <c r="C17" s="20">
        <v>50.09</v>
      </c>
      <c r="D17" s="20">
        <v>50.76</v>
      </c>
      <c r="E17" s="20">
        <v>100.85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5" customHeight="1" x14ac:dyDescent="0.25">
      <c r="A18" s="4">
        <v>41347</v>
      </c>
      <c r="B18" s="19">
        <v>641</v>
      </c>
      <c r="C18" s="20">
        <v>45.02</v>
      </c>
      <c r="D18" s="20">
        <v>45.32</v>
      </c>
      <c r="E18" s="20">
        <v>90.34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5" customHeight="1" x14ac:dyDescent="0.25">
      <c r="A19" s="4">
        <v>41376</v>
      </c>
      <c r="B19" s="19">
        <v>680</v>
      </c>
      <c r="C19" s="20">
        <v>47.59</v>
      </c>
      <c r="D19" s="20">
        <v>48.08</v>
      </c>
      <c r="E19" s="20">
        <v>95.67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5" customHeight="1" x14ac:dyDescent="0.25">
      <c r="A20" s="4">
        <v>41408</v>
      </c>
      <c r="B20" s="19">
        <v>662</v>
      </c>
      <c r="C20" s="20">
        <v>46.41</v>
      </c>
      <c r="D20" s="20">
        <v>46.8</v>
      </c>
      <c r="E20" s="20">
        <v>93.21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5" customHeight="1" x14ac:dyDescent="0.25">
      <c r="A21" s="4">
        <v>41439</v>
      </c>
      <c r="B21" s="19">
        <v>561</v>
      </c>
      <c r="C21" s="20">
        <v>39.76</v>
      </c>
      <c r="D21" s="20">
        <v>39.659999999999997</v>
      </c>
      <c r="E21" s="20">
        <v>79.42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5" customHeight="1" x14ac:dyDescent="0.25">
      <c r="A22" s="4">
        <v>41470</v>
      </c>
      <c r="B22" s="19">
        <v>463</v>
      </c>
      <c r="C22" s="20">
        <v>33.82</v>
      </c>
      <c r="D22" s="20">
        <v>33.729999999999997</v>
      </c>
      <c r="E22" s="20">
        <v>66.56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5" customHeight="1" x14ac:dyDescent="0.25">
      <c r="A23" s="4">
        <v>41500</v>
      </c>
      <c r="B23" s="19">
        <v>330</v>
      </c>
      <c r="C23" s="20">
        <v>25.21</v>
      </c>
      <c r="D23" s="20">
        <v>23.33</v>
      </c>
      <c r="E23" s="20">
        <v>48.54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5" customHeight="1" x14ac:dyDescent="0.25">
      <c r="A24" s="4">
        <v>41533</v>
      </c>
      <c r="B24" s="19">
        <v>361</v>
      </c>
      <c r="C24" s="20">
        <v>27.35</v>
      </c>
      <c r="D24" s="20">
        <v>28.81</v>
      </c>
      <c r="E24" s="20">
        <v>56.16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5" customHeight="1" x14ac:dyDescent="0.25">
      <c r="A25" s="4">
        <v>41562</v>
      </c>
      <c r="B25" s="19">
        <v>438</v>
      </c>
      <c r="C25" s="20">
        <v>32.630000000000003</v>
      </c>
      <c r="D25" s="20">
        <v>34.950000000000003</v>
      </c>
      <c r="E25" s="20">
        <v>67.599999999999994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5" customHeight="1" x14ac:dyDescent="0.25">
      <c r="A26" s="4">
        <v>41591</v>
      </c>
      <c r="B26" s="19">
        <v>741</v>
      </c>
      <c r="C26" s="20">
        <v>53.54</v>
      </c>
      <c r="D26" s="20">
        <v>59.13</v>
      </c>
      <c r="E26" s="20">
        <v>112.67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5" customHeight="1" x14ac:dyDescent="0.25">
      <c r="A27" s="4">
        <v>41621</v>
      </c>
      <c r="B27" s="19">
        <v>766</v>
      </c>
      <c r="C27" s="20">
        <v>55.32</v>
      </c>
      <c r="D27" s="20">
        <v>61.2</v>
      </c>
      <c r="E27" s="20">
        <v>116.52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5" customHeight="1" x14ac:dyDescent="0.25">
      <c r="A28" s="4">
        <v>41654</v>
      </c>
      <c r="B28" s="19">
        <v>941</v>
      </c>
      <c r="C28" s="20">
        <v>68.040000000000006</v>
      </c>
      <c r="D28" s="20">
        <v>75.930000000000007</v>
      </c>
      <c r="E28" s="20">
        <v>143.97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5" customHeight="1" x14ac:dyDescent="0.25">
      <c r="A29" s="4">
        <v>41683</v>
      </c>
      <c r="B29" s="19">
        <v>811</v>
      </c>
      <c r="C29" s="20">
        <v>58.59</v>
      </c>
      <c r="D29" s="20">
        <v>64.989999999999995</v>
      </c>
      <c r="E29" s="20">
        <v>123.58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15" customHeight="1" x14ac:dyDescent="0.25">
      <c r="A30" s="4">
        <v>41712</v>
      </c>
      <c r="B30" s="19">
        <v>746</v>
      </c>
      <c r="C30" s="20">
        <v>53.88</v>
      </c>
      <c r="D30" s="20">
        <v>59.53</v>
      </c>
      <c r="E30" s="20">
        <v>113.41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5" customHeight="1" x14ac:dyDescent="0.25">
      <c r="A31" s="4">
        <v>41743</v>
      </c>
      <c r="B31" s="19">
        <v>734</v>
      </c>
      <c r="C31" s="20">
        <v>53.06</v>
      </c>
      <c r="D31" s="20">
        <v>58.57</v>
      </c>
      <c r="E31" s="20">
        <v>111.61</v>
      </c>
      <c r="F31" s="3"/>
      <c r="G31" s="3"/>
      <c r="H31" s="3"/>
      <c r="I31" s="3"/>
      <c r="J31" s="21"/>
      <c r="K31" s="3"/>
      <c r="L31" s="3"/>
      <c r="M31" s="3"/>
      <c r="N31" s="3"/>
      <c r="O31" s="3"/>
      <c r="P31" s="3"/>
      <c r="Q31" s="3"/>
      <c r="R31" s="3"/>
    </row>
    <row r="32" spans="1:18" ht="15" customHeight="1" x14ac:dyDescent="0.25">
      <c r="A32" s="4">
        <v>41773</v>
      </c>
      <c r="B32" s="19">
        <v>574</v>
      </c>
      <c r="C32" s="20">
        <v>42.03</v>
      </c>
      <c r="D32" s="20">
        <v>45.81</v>
      </c>
      <c r="E32" s="20">
        <v>87.84</v>
      </c>
      <c r="F32" s="3"/>
      <c r="G32" s="3"/>
      <c r="H32" s="3"/>
      <c r="I32" s="3"/>
      <c r="J32" s="22"/>
      <c r="K32" s="3"/>
      <c r="L32" s="3"/>
      <c r="M32" s="3"/>
      <c r="N32" s="3"/>
      <c r="O32" s="3"/>
      <c r="P32" s="3"/>
      <c r="Q32" s="3"/>
      <c r="R32" s="3"/>
    </row>
    <row r="33" spans="1:18" ht="15" customHeight="1" x14ac:dyDescent="0.25">
      <c r="A33" s="4">
        <v>41803</v>
      </c>
      <c r="B33" s="19">
        <v>492</v>
      </c>
      <c r="C33" s="20">
        <v>36.380000000000003</v>
      </c>
      <c r="D33" s="20">
        <v>39.26</v>
      </c>
      <c r="E33" s="20">
        <v>75.64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5" customHeight="1" x14ac:dyDescent="0.25">
      <c r="A34" s="4">
        <v>41835</v>
      </c>
      <c r="B34" s="19">
        <v>497</v>
      </c>
      <c r="C34" s="20">
        <v>36.72</v>
      </c>
      <c r="D34" s="20">
        <v>39.659999999999997</v>
      </c>
      <c r="E34" s="20">
        <v>76.38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5" customHeight="1" x14ac:dyDescent="0.25">
      <c r="A35" s="4">
        <v>41866</v>
      </c>
      <c r="B35" s="19">
        <v>504</v>
      </c>
      <c r="C35" s="20">
        <v>37.200000000000003</v>
      </c>
      <c r="D35" s="20">
        <v>40.22</v>
      </c>
      <c r="E35" s="20">
        <v>77.42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5" customHeight="1" x14ac:dyDescent="0.25">
      <c r="A36" s="4">
        <v>41897</v>
      </c>
      <c r="B36" s="19">
        <v>507</v>
      </c>
      <c r="C36" s="20">
        <v>38.450000000000003</v>
      </c>
      <c r="D36" s="20">
        <v>50.82</v>
      </c>
      <c r="E36" s="20">
        <v>89.27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5" customHeight="1" x14ac:dyDescent="0.25">
      <c r="A37" s="4">
        <v>41927</v>
      </c>
      <c r="B37" s="19">
        <v>601</v>
      </c>
      <c r="C37" s="20">
        <v>45.51</v>
      </c>
      <c r="D37" s="20">
        <v>60.24</v>
      </c>
      <c r="E37" s="20">
        <v>105.75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5" customHeight="1" x14ac:dyDescent="0.25">
      <c r="A38" s="4">
        <v>41958</v>
      </c>
      <c r="B38" s="19">
        <v>521</v>
      </c>
      <c r="C38" s="20">
        <v>40.450000000000003</v>
      </c>
      <c r="D38" s="20">
        <v>52.23</v>
      </c>
      <c r="E38" s="20">
        <v>92.68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5" customHeight="1" x14ac:dyDescent="0.25">
      <c r="A39" s="4">
        <v>41988</v>
      </c>
      <c r="B39" s="19">
        <v>759</v>
      </c>
      <c r="C39" s="20">
        <v>55.53</v>
      </c>
      <c r="D39" s="20">
        <v>76.13</v>
      </c>
      <c r="E39" s="20">
        <v>131.66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15" customHeight="1" x14ac:dyDescent="0.25">
      <c r="A40" s="4">
        <v>42019</v>
      </c>
      <c r="B40" s="19">
        <v>835</v>
      </c>
      <c r="C40" s="20">
        <v>60.61</v>
      </c>
      <c r="D40" s="20">
        <v>84.17</v>
      </c>
      <c r="E40" s="20">
        <v>144.78</v>
      </c>
      <c r="F40" s="3"/>
      <c r="G40" s="3"/>
      <c r="H40" s="23"/>
      <c r="I40" s="24" t="s">
        <v>2</v>
      </c>
      <c r="J40" s="25" t="s">
        <v>18</v>
      </c>
      <c r="K40" s="3"/>
      <c r="L40" s="3"/>
      <c r="M40" s="3"/>
      <c r="N40" s="3"/>
      <c r="O40" s="3"/>
      <c r="P40" s="3"/>
      <c r="Q40" s="3"/>
      <c r="R40" s="3"/>
    </row>
    <row r="41" spans="1:18" ht="15" customHeight="1" x14ac:dyDescent="0.25">
      <c r="A41" s="4">
        <v>42047</v>
      </c>
      <c r="B41" s="19">
        <v>705</v>
      </c>
      <c r="C41" s="20">
        <v>52.09</v>
      </c>
      <c r="D41" s="20">
        <v>70.67</v>
      </c>
      <c r="E41" s="20">
        <v>122.76</v>
      </c>
      <c r="F41" s="3"/>
      <c r="G41" s="26"/>
      <c r="H41" s="27" t="s">
        <v>19</v>
      </c>
      <c r="I41" s="28">
        <f>SUM(E4:E15)</f>
        <v>1133.0299999999997</v>
      </c>
      <c r="J41" s="28">
        <f t="shared" ref="J41:J46" si="0">I41/12</f>
        <v>94.419166666666641</v>
      </c>
      <c r="K41" s="29"/>
      <c r="L41" s="3"/>
      <c r="M41" s="3"/>
      <c r="N41" s="3"/>
      <c r="O41" s="3"/>
      <c r="P41" s="3"/>
      <c r="Q41" s="3"/>
      <c r="R41" s="3"/>
    </row>
    <row r="42" spans="1:18" ht="15" customHeight="1" x14ac:dyDescent="0.25">
      <c r="A42" s="4">
        <v>42076</v>
      </c>
      <c r="B42" s="19">
        <v>800</v>
      </c>
      <c r="C42" s="20">
        <v>58.27</v>
      </c>
      <c r="D42" s="20">
        <v>80.47</v>
      </c>
      <c r="E42" s="20">
        <v>138.74</v>
      </c>
      <c r="F42" s="3"/>
      <c r="G42" s="26"/>
      <c r="H42" s="27" t="s">
        <v>20</v>
      </c>
      <c r="I42" s="28">
        <f>SUM(E16:E27)</f>
        <v>1030.17</v>
      </c>
      <c r="J42" s="28">
        <f t="shared" si="0"/>
        <v>85.847500000000011</v>
      </c>
      <c r="K42" s="29"/>
      <c r="L42" s="3"/>
      <c r="M42" s="3"/>
      <c r="N42" s="3"/>
      <c r="O42" s="3"/>
      <c r="P42" s="3"/>
      <c r="Q42" s="3"/>
      <c r="R42" s="3"/>
    </row>
    <row r="43" spans="1:18" ht="15" customHeight="1" x14ac:dyDescent="0.25">
      <c r="A43" s="4">
        <v>42108</v>
      </c>
      <c r="B43" s="19">
        <v>700</v>
      </c>
      <c r="C43" s="20">
        <v>51.77</v>
      </c>
      <c r="D43" s="20">
        <v>70.17</v>
      </c>
      <c r="E43" s="20">
        <v>121.94</v>
      </c>
      <c r="F43" s="3"/>
      <c r="G43" s="26"/>
      <c r="H43" s="27" t="s">
        <v>21</v>
      </c>
      <c r="I43" s="28">
        <f>SUM(E28:E39)</f>
        <v>1229.21</v>
      </c>
      <c r="J43" s="28">
        <f t="shared" si="0"/>
        <v>102.43416666666667</v>
      </c>
      <c r="K43" s="29"/>
      <c r="L43" s="3"/>
      <c r="M43" s="3"/>
      <c r="N43" s="3"/>
      <c r="O43" s="3"/>
      <c r="P43" s="3"/>
      <c r="Q43" s="3"/>
      <c r="R43" s="3"/>
    </row>
    <row r="44" spans="1:18" ht="15" customHeight="1" x14ac:dyDescent="0.25">
      <c r="A44" s="4">
        <v>42138</v>
      </c>
      <c r="B44" s="19">
        <v>586</v>
      </c>
      <c r="C44" s="20">
        <v>44.56</v>
      </c>
      <c r="D44" s="20">
        <v>58.74</v>
      </c>
      <c r="E44" s="20">
        <v>103.3</v>
      </c>
      <c r="F44" s="3"/>
      <c r="G44" s="26"/>
      <c r="H44" s="27" t="s">
        <v>22</v>
      </c>
      <c r="I44" s="28">
        <f>SUM(E40:E51)</f>
        <v>1309.49</v>
      </c>
      <c r="J44" s="28">
        <f t="shared" si="0"/>
        <v>109.12416666666667</v>
      </c>
      <c r="K44" s="29"/>
      <c r="L44" s="3"/>
      <c r="M44" s="3"/>
      <c r="N44" s="3"/>
      <c r="O44" s="3"/>
      <c r="P44" s="3"/>
      <c r="Q44" s="3"/>
      <c r="R44" s="3"/>
    </row>
    <row r="45" spans="1:18" ht="15" customHeight="1" x14ac:dyDescent="0.25">
      <c r="A45" s="4">
        <v>42169</v>
      </c>
      <c r="B45" s="19">
        <v>491</v>
      </c>
      <c r="C45" s="20">
        <v>38.549999999999997</v>
      </c>
      <c r="D45" s="20">
        <v>49.22</v>
      </c>
      <c r="E45" s="20">
        <v>87.77</v>
      </c>
      <c r="F45" s="3"/>
      <c r="G45" s="26"/>
      <c r="H45" s="27" t="s">
        <v>23</v>
      </c>
      <c r="I45" s="28">
        <f>SUM(E52:E63)</f>
        <v>1608.03</v>
      </c>
      <c r="J45" s="28">
        <f t="shared" si="0"/>
        <v>134.0025</v>
      </c>
      <c r="K45" s="29"/>
      <c r="L45" s="3"/>
      <c r="M45" s="3"/>
      <c r="N45" s="3"/>
      <c r="O45" s="3"/>
      <c r="P45" s="3"/>
      <c r="Q45" s="3"/>
      <c r="R45" s="3"/>
    </row>
    <row r="46" spans="1:18" ht="15" customHeight="1" x14ac:dyDescent="0.25">
      <c r="A46" s="4">
        <v>42200</v>
      </c>
      <c r="B46" s="19">
        <v>428</v>
      </c>
      <c r="C46" s="20">
        <v>34.92</v>
      </c>
      <c r="D46" s="20">
        <v>42.9</v>
      </c>
      <c r="E46" s="20">
        <f t="shared" ref="E46:E66" si="1">C46+D46</f>
        <v>77.819999999999993</v>
      </c>
      <c r="F46" s="3"/>
      <c r="G46" s="3"/>
      <c r="H46" s="30" t="s">
        <v>24</v>
      </c>
      <c r="I46" s="31">
        <f>SUM(E64:E75)</f>
        <v>1472.3600000000001</v>
      </c>
      <c r="J46" s="31">
        <f t="shared" si="0"/>
        <v>122.69666666666667</v>
      </c>
      <c r="K46" s="3"/>
      <c r="L46" s="3"/>
      <c r="M46" s="3"/>
      <c r="N46" s="3"/>
      <c r="O46" s="3"/>
      <c r="P46" s="3"/>
      <c r="Q46" s="3"/>
      <c r="R46" s="3"/>
    </row>
    <row r="47" spans="1:18" ht="15" customHeight="1" x14ac:dyDescent="0.25">
      <c r="A47" s="4">
        <v>42231</v>
      </c>
      <c r="B47" s="19">
        <v>388</v>
      </c>
      <c r="C47" s="20">
        <v>32.82</v>
      </c>
      <c r="D47" s="20">
        <v>38.89</v>
      </c>
      <c r="E47" s="20">
        <f t="shared" si="1"/>
        <v>71.710000000000008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ht="15" customHeight="1" x14ac:dyDescent="0.25">
      <c r="A48" s="4">
        <v>42262</v>
      </c>
      <c r="B48" s="19">
        <v>578</v>
      </c>
      <c r="C48" s="20">
        <v>44.8</v>
      </c>
      <c r="D48" s="20">
        <v>57.94</v>
      </c>
      <c r="E48" s="20">
        <f t="shared" si="1"/>
        <v>102.74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ht="15" customHeight="1" x14ac:dyDescent="0.25">
      <c r="A49" s="4">
        <v>42292</v>
      </c>
      <c r="B49" s="19">
        <v>543</v>
      </c>
      <c r="C49" s="20">
        <v>42.59</v>
      </c>
      <c r="D49" s="20">
        <v>54.43</v>
      </c>
      <c r="E49" s="20">
        <f t="shared" si="1"/>
        <v>97.02000000000001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ht="15" customHeight="1" x14ac:dyDescent="0.25">
      <c r="A50" s="4">
        <v>42323</v>
      </c>
      <c r="B50" s="19">
        <v>634</v>
      </c>
      <c r="C50" s="20">
        <v>48.33</v>
      </c>
      <c r="D50" s="20">
        <v>63.55</v>
      </c>
      <c r="E50" s="20">
        <f t="shared" si="1"/>
        <v>111.88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 ht="15" customHeight="1" x14ac:dyDescent="0.25">
      <c r="A51" s="4">
        <v>42353</v>
      </c>
      <c r="B51" s="19">
        <v>739</v>
      </c>
      <c r="C51" s="20">
        <v>54.95</v>
      </c>
      <c r="D51" s="20">
        <v>74.08</v>
      </c>
      <c r="E51" s="20">
        <f t="shared" si="1"/>
        <v>129.03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ht="15" customHeight="1" x14ac:dyDescent="0.25">
      <c r="A52" s="4">
        <v>42384</v>
      </c>
      <c r="B52" s="19">
        <v>1112</v>
      </c>
      <c r="C52" s="20">
        <v>79.92</v>
      </c>
      <c r="D52" s="20">
        <v>113.47</v>
      </c>
      <c r="E52" s="20">
        <f t="shared" si="1"/>
        <v>193.39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ht="15" customHeight="1" x14ac:dyDescent="0.25">
      <c r="A53" s="4">
        <v>42415</v>
      </c>
      <c r="B53" s="19">
        <v>1159</v>
      </c>
      <c r="C53" s="20">
        <v>82.84</v>
      </c>
      <c r="D53" s="20">
        <v>118.44</v>
      </c>
      <c r="E53" s="20">
        <f t="shared" si="1"/>
        <v>201.28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ht="15" customHeight="1" x14ac:dyDescent="0.25">
      <c r="A54" s="4">
        <v>42444</v>
      </c>
      <c r="B54" s="19">
        <v>1302</v>
      </c>
      <c r="C54" s="20">
        <v>92.35</v>
      </c>
      <c r="D54" s="20">
        <v>133.55000000000001</v>
      </c>
      <c r="E54" s="20">
        <f t="shared" si="1"/>
        <v>225.9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ht="15" customHeight="1" x14ac:dyDescent="0.25">
      <c r="A55" s="4">
        <v>42475</v>
      </c>
      <c r="B55" s="19">
        <v>889</v>
      </c>
      <c r="C55" s="20">
        <v>64.88</v>
      </c>
      <c r="D55" s="20">
        <v>89.88</v>
      </c>
      <c r="E55" s="20">
        <f t="shared" si="1"/>
        <v>154.76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 ht="15" customHeight="1" x14ac:dyDescent="0.25">
      <c r="A56" s="4">
        <v>42505</v>
      </c>
      <c r="B56" s="19">
        <v>665</v>
      </c>
      <c r="C56" s="20">
        <v>50.28</v>
      </c>
      <c r="D56" s="20">
        <v>66.66</v>
      </c>
      <c r="E56" s="20">
        <f t="shared" si="1"/>
        <v>116.94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ht="15" customHeight="1" x14ac:dyDescent="0.25">
      <c r="A57" s="4">
        <v>42536</v>
      </c>
      <c r="B57" s="19">
        <v>562</v>
      </c>
      <c r="C57" s="20">
        <v>43.79</v>
      </c>
      <c r="D57" s="20">
        <v>56.33</v>
      </c>
      <c r="E57" s="20">
        <f t="shared" si="1"/>
        <v>100.12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ht="15" customHeight="1" x14ac:dyDescent="0.25">
      <c r="A58" s="4">
        <v>42566</v>
      </c>
      <c r="B58" s="19">
        <v>426</v>
      </c>
      <c r="C58" s="20">
        <v>36.51</v>
      </c>
      <c r="D58" s="20">
        <v>42.7</v>
      </c>
      <c r="E58" s="20">
        <f t="shared" si="1"/>
        <v>79.210000000000008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ht="15" customHeight="1" x14ac:dyDescent="0.25">
      <c r="A59" s="4">
        <v>42597</v>
      </c>
      <c r="B59" s="19">
        <v>515</v>
      </c>
      <c r="C59" s="20">
        <v>43.82</v>
      </c>
      <c r="D59" s="20">
        <v>51.62</v>
      </c>
      <c r="E59" s="20">
        <f t="shared" si="1"/>
        <v>95.44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ht="15" customHeight="1" x14ac:dyDescent="0.25">
      <c r="A60" s="4">
        <v>42628</v>
      </c>
      <c r="B60" s="19">
        <v>463</v>
      </c>
      <c r="C60" s="20">
        <v>40.36</v>
      </c>
      <c r="D60" s="20">
        <v>46.41</v>
      </c>
      <c r="E60" s="20">
        <f t="shared" si="1"/>
        <v>86.77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ht="15" customHeight="1" x14ac:dyDescent="0.25">
      <c r="A61" s="4">
        <v>42658</v>
      </c>
      <c r="B61" s="19">
        <v>594</v>
      </c>
      <c r="C61" s="20">
        <v>49.08</v>
      </c>
      <c r="D61" s="20">
        <v>59.54</v>
      </c>
      <c r="E61" s="20">
        <f t="shared" si="1"/>
        <v>108.62</v>
      </c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 ht="15" customHeight="1" x14ac:dyDescent="0.25">
      <c r="A62" s="4">
        <v>42689</v>
      </c>
      <c r="B62" s="19">
        <v>666</v>
      </c>
      <c r="C62" s="20">
        <v>53.87</v>
      </c>
      <c r="D62" s="20">
        <v>66.760000000000005</v>
      </c>
      <c r="E62" s="20">
        <f t="shared" si="1"/>
        <v>120.63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 ht="15" customHeight="1" x14ac:dyDescent="0.25">
      <c r="A63" s="4">
        <v>42719</v>
      </c>
      <c r="B63" s="19">
        <v>692</v>
      </c>
      <c r="C63" s="20">
        <v>55.6</v>
      </c>
      <c r="D63" s="20">
        <v>69.37</v>
      </c>
      <c r="E63" s="20">
        <f t="shared" si="1"/>
        <v>124.97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 ht="15" customHeight="1" x14ac:dyDescent="0.25">
      <c r="A64" s="4">
        <v>42750</v>
      </c>
      <c r="B64" s="19">
        <v>1024</v>
      </c>
      <c r="C64" s="20">
        <v>78.69</v>
      </c>
      <c r="D64" s="20">
        <v>104.16</v>
      </c>
      <c r="E64" s="20">
        <f t="shared" si="1"/>
        <v>182.85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18" ht="15" customHeight="1" x14ac:dyDescent="0.25">
      <c r="A65" s="4">
        <v>42781</v>
      </c>
      <c r="B65" s="19">
        <v>965</v>
      </c>
      <c r="C65" s="20">
        <v>74.56</v>
      </c>
      <c r="D65" s="20">
        <v>97.92</v>
      </c>
      <c r="E65" s="20">
        <f t="shared" si="1"/>
        <v>172.48000000000002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 ht="15" customHeight="1" x14ac:dyDescent="0.25">
      <c r="A66" s="4">
        <v>42809</v>
      </c>
      <c r="B66" s="19">
        <v>865</v>
      </c>
      <c r="C66" s="20">
        <v>67.53</v>
      </c>
      <c r="D66" s="20">
        <v>87.34</v>
      </c>
      <c r="E66" s="20">
        <f t="shared" si="1"/>
        <v>154.87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 ht="15" customHeight="1" x14ac:dyDescent="0.25">
      <c r="A67" s="4">
        <v>42837</v>
      </c>
      <c r="B67" s="32">
        <v>965</v>
      </c>
      <c r="C67" s="6">
        <v>73.92</v>
      </c>
      <c r="D67" s="6">
        <v>96.97</v>
      </c>
      <c r="E67" s="6">
        <f t="shared" ref="E67:E81" si="2">SUM(C67:D67)</f>
        <v>170.89</v>
      </c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 ht="15" customHeight="1" x14ac:dyDescent="0.25">
      <c r="A68" s="4">
        <v>42867</v>
      </c>
      <c r="B68" s="32">
        <v>519</v>
      </c>
      <c r="C68" s="20">
        <v>44.09</v>
      </c>
      <c r="D68" s="20">
        <v>52.02</v>
      </c>
      <c r="E68" s="6">
        <f t="shared" si="2"/>
        <v>96.110000000000014</v>
      </c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1:18" ht="15" customHeight="1" x14ac:dyDescent="0.25">
      <c r="A69" s="4">
        <v>42901</v>
      </c>
      <c r="B69" s="32">
        <v>500</v>
      </c>
      <c r="C69" s="20">
        <v>42.82</v>
      </c>
      <c r="D69" s="20">
        <v>50.12</v>
      </c>
      <c r="E69" s="6">
        <f t="shared" si="2"/>
        <v>92.94</v>
      </c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1:18" ht="15" customHeight="1" x14ac:dyDescent="0.25">
      <c r="A70" s="4">
        <v>42931</v>
      </c>
      <c r="B70" s="32">
        <v>403</v>
      </c>
      <c r="C70" s="6">
        <v>35.94</v>
      </c>
      <c r="D70" s="6">
        <v>40.4</v>
      </c>
      <c r="E70" s="6">
        <f t="shared" si="2"/>
        <v>76.34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18" ht="15" customHeight="1" x14ac:dyDescent="0.25">
      <c r="A71" s="4">
        <v>42962</v>
      </c>
      <c r="B71" s="32">
        <v>400</v>
      </c>
      <c r="C71" s="20">
        <v>35.25</v>
      </c>
      <c r="D71" s="20">
        <v>40.1</v>
      </c>
      <c r="E71" s="6">
        <f t="shared" si="2"/>
        <v>75.349999999999994</v>
      </c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1:18" ht="15" customHeight="1" x14ac:dyDescent="0.25">
      <c r="A72" s="4">
        <v>42993</v>
      </c>
      <c r="B72" s="32">
        <v>502</v>
      </c>
      <c r="C72" s="20">
        <v>42.4</v>
      </c>
      <c r="D72" s="20">
        <v>50.32</v>
      </c>
      <c r="E72" s="6">
        <f t="shared" si="2"/>
        <v>92.72</v>
      </c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1:18" ht="15" customHeight="1" x14ac:dyDescent="0.25">
      <c r="A73" s="4">
        <v>43017</v>
      </c>
      <c r="B73" s="32">
        <v>408</v>
      </c>
      <c r="C73" s="20">
        <v>35.81</v>
      </c>
      <c r="D73" s="20">
        <v>40.9</v>
      </c>
      <c r="E73" s="6">
        <f t="shared" si="2"/>
        <v>76.710000000000008</v>
      </c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1:18" ht="15" customHeight="1" x14ac:dyDescent="0.25">
      <c r="A74" s="4">
        <v>43052</v>
      </c>
      <c r="B74" s="32">
        <v>846</v>
      </c>
      <c r="C74" s="20">
        <v>66.92</v>
      </c>
      <c r="D74" s="20">
        <v>85.33</v>
      </c>
      <c r="E74" s="6">
        <f t="shared" si="2"/>
        <v>152.25</v>
      </c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1:18" ht="15" customHeight="1" x14ac:dyDescent="0.25">
      <c r="A75" s="4">
        <v>43082</v>
      </c>
      <c r="B75" s="32">
        <v>714</v>
      </c>
      <c r="C75" s="6">
        <v>57.28</v>
      </c>
      <c r="D75" s="6">
        <v>71.569999999999993</v>
      </c>
      <c r="E75" s="6">
        <f t="shared" si="2"/>
        <v>128.85</v>
      </c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1:18" ht="15" customHeight="1" x14ac:dyDescent="0.25">
      <c r="A76" s="4">
        <v>43112</v>
      </c>
      <c r="B76" s="32">
        <v>1191</v>
      </c>
      <c r="C76" s="20">
        <v>92.46</v>
      </c>
      <c r="D76" s="20">
        <v>121.82</v>
      </c>
      <c r="E76" s="6">
        <f t="shared" si="2"/>
        <v>214.27999999999997</v>
      </c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18" ht="15" customHeight="1" x14ac:dyDescent="0.25">
      <c r="A77" s="4">
        <v>43144</v>
      </c>
      <c r="B77" s="32">
        <v>1276</v>
      </c>
      <c r="C77" s="20">
        <v>98.76</v>
      </c>
      <c r="D77" s="20">
        <v>130.81</v>
      </c>
      <c r="E77" s="6">
        <f t="shared" si="2"/>
        <v>229.57</v>
      </c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18" ht="15" customHeight="1" x14ac:dyDescent="0.25">
      <c r="A78" s="4">
        <v>43173</v>
      </c>
      <c r="B78" s="32">
        <v>1004</v>
      </c>
      <c r="C78" s="20">
        <v>78.62</v>
      </c>
      <c r="D78" s="20">
        <v>102.04</v>
      </c>
      <c r="E78" s="6">
        <f t="shared" si="2"/>
        <v>180.66000000000003</v>
      </c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ht="15" customHeight="1" x14ac:dyDescent="0.25">
      <c r="A79" s="4">
        <v>43202</v>
      </c>
      <c r="B79" s="32">
        <v>847</v>
      </c>
      <c r="C79" s="20">
        <v>66.989999999999995</v>
      </c>
      <c r="D79" s="20">
        <v>93.68</v>
      </c>
      <c r="E79" s="6">
        <f t="shared" si="2"/>
        <v>160.67000000000002</v>
      </c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 ht="15" customHeight="1" x14ac:dyDescent="0.25">
      <c r="A80" s="4">
        <v>43232</v>
      </c>
      <c r="B80" s="32">
        <v>657</v>
      </c>
      <c r="C80" s="20">
        <v>53.28</v>
      </c>
      <c r="D80" s="20">
        <v>72.2</v>
      </c>
      <c r="E80" s="6">
        <f t="shared" si="2"/>
        <v>125.48</v>
      </c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 ht="15" customHeight="1" x14ac:dyDescent="0.25">
      <c r="A81" s="4">
        <v>43264</v>
      </c>
      <c r="B81" s="32">
        <v>452</v>
      </c>
      <c r="C81" s="20">
        <v>38.89</v>
      </c>
      <c r="D81" s="20">
        <v>49.67</v>
      </c>
      <c r="E81" s="6">
        <f t="shared" si="2"/>
        <v>88.56</v>
      </c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1:18" ht="15" customHeight="1" x14ac:dyDescent="0.25">
      <c r="A82" s="4"/>
      <c r="B82" s="33"/>
      <c r="C82" s="15"/>
      <c r="D82" s="15"/>
      <c r="E82" s="15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1:18" ht="15" customHeight="1" x14ac:dyDescent="0.25">
      <c r="A83" s="4"/>
      <c r="B83" s="33"/>
      <c r="C83" s="15"/>
      <c r="D83" s="15"/>
      <c r="E83" s="15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1:18" ht="15" customHeight="1" x14ac:dyDescent="0.25">
      <c r="A84" s="4"/>
      <c r="B84" s="33"/>
      <c r="C84" s="15"/>
      <c r="D84" s="15"/>
      <c r="E84" s="15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ht="15" customHeight="1" x14ac:dyDescent="0.25">
      <c r="A85" s="4"/>
      <c r="B85" s="33"/>
      <c r="C85" s="15"/>
      <c r="D85" s="15"/>
      <c r="E85" s="15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ht="15" customHeight="1" x14ac:dyDescent="0.25">
      <c r="A86" s="4"/>
      <c r="B86" s="33"/>
      <c r="C86" s="15"/>
      <c r="D86" s="15"/>
      <c r="E86" s="15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</row>
  </sheetData>
  <pageMargins left="0.7" right="0.7" top="0.75" bottom="0.75" header="0.3" footer="0.3"/>
  <pageSetup scale="40" orientation="landscape" r:id="rId1"/>
  <headerFooter>
    <oddFooter>&amp;C&amp;"Helvetica,Regular"&amp;12&amp;K000000&amp;P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V89"/>
  <sheetViews>
    <sheetView showGridLines="0" workbookViewId="0"/>
  </sheetViews>
  <sheetFormatPr defaultColWidth="8.85546875" defaultRowHeight="15" customHeight="1" x14ac:dyDescent="0.25"/>
  <cols>
    <col min="1" max="1" width="15" style="34" customWidth="1"/>
    <col min="2" max="2" width="23.42578125" style="34" customWidth="1"/>
    <col min="3" max="3" width="18.28515625" style="34" customWidth="1"/>
    <col min="4" max="4" width="26.140625" style="34" customWidth="1"/>
    <col min="5" max="5" width="16.7109375" style="34" customWidth="1"/>
    <col min="6" max="256" width="8.85546875" style="34" customWidth="1"/>
  </cols>
  <sheetData>
    <row r="1" spans="1:7" ht="18.75" customHeight="1" x14ac:dyDescent="0.3">
      <c r="A1" s="35" t="s">
        <v>0</v>
      </c>
      <c r="B1" s="35" t="s">
        <v>25</v>
      </c>
      <c r="C1" s="35" t="s">
        <v>26</v>
      </c>
      <c r="D1" s="35" t="s">
        <v>27</v>
      </c>
      <c r="E1" s="35" t="s">
        <v>28</v>
      </c>
      <c r="F1" s="3"/>
      <c r="G1" s="3"/>
    </row>
    <row r="2" spans="1:7" ht="15" customHeight="1" x14ac:dyDescent="0.25">
      <c r="A2" s="4">
        <v>40877</v>
      </c>
      <c r="B2" s="19">
        <v>7</v>
      </c>
      <c r="C2" s="36">
        <v>20.45</v>
      </c>
      <c r="D2" s="36">
        <v>48.66</v>
      </c>
      <c r="E2" s="36">
        <v>69.11</v>
      </c>
      <c r="F2" s="3"/>
      <c r="G2" s="3"/>
    </row>
    <row r="3" spans="1:7" ht="15" customHeight="1" x14ac:dyDescent="0.25">
      <c r="A3" s="4">
        <v>40907</v>
      </c>
      <c r="B3" s="19">
        <v>6</v>
      </c>
      <c r="C3" s="36">
        <v>18.399999999999999</v>
      </c>
      <c r="D3" s="36">
        <v>48.66</v>
      </c>
      <c r="E3" s="36">
        <v>67.06</v>
      </c>
      <c r="F3" s="3"/>
      <c r="G3" s="3"/>
    </row>
    <row r="4" spans="1:7" ht="15" customHeight="1" x14ac:dyDescent="0.25">
      <c r="A4" s="4">
        <v>40939</v>
      </c>
      <c r="B4" s="19">
        <v>6</v>
      </c>
      <c r="C4" s="36">
        <v>18.399999999999999</v>
      </c>
      <c r="D4" s="36">
        <v>48.66</v>
      </c>
      <c r="E4" s="36">
        <v>67.06</v>
      </c>
      <c r="F4" s="3"/>
      <c r="G4" s="3"/>
    </row>
    <row r="5" spans="1:7" ht="15" customHeight="1" x14ac:dyDescent="0.25">
      <c r="A5" s="4">
        <v>40970</v>
      </c>
      <c r="B5" s="19">
        <v>7</v>
      </c>
      <c r="C5" s="36">
        <v>20.45</v>
      </c>
      <c r="D5" s="36">
        <v>56.77</v>
      </c>
      <c r="E5" s="36">
        <v>77.22</v>
      </c>
      <c r="F5" s="3"/>
      <c r="G5" s="3"/>
    </row>
    <row r="6" spans="1:7" ht="15" customHeight="1" x14ac:dyDescent="0.25">
      <c r="A6" s="4">
        <v>40998</v>
      </c>
      <c r="B6" s="19">
        <v>5</v>
      </c>
      <c r="C6" s="36">
        <v>16.350000000000001</v>
      </c>
      <c r="D6" s="36">
        <v>40.549999999999997</v>
      </c>
      <c r="E6" s="36">
        <v>56.9</v>
      </c>
      <c r="F6" s="3"/>
      <c r="G6" s="3"/>
    </row>
    <row r="7" spans="1:7" ht="15" customHeight="1" x14ac:dyDescent="0.25">
      <c r="A7" s="4">
        <v>41030</v>
      </c>
      <c r="B7" s="19">
        <v>5</v>
      </c>
      <c r="C7" s="36">
        <v>16.350000000000001</v>
      </c>
      <c r="D7" s="36">
        <v>40.549999999999997</v>
      </c>
      <c r="E7" s="36">
        <v>56.9</v>
      </c>
      <c r="F7" s="3"/>
      <c r="G7" s="3"/>
    </row>
    <row r="8" spans="1:7" ht="15" customHeight="1" x14ac:dyDescent="0.25">
      <c r="A8" s="4">
        <v>41060</v>
      </c>
      <c r="B8" s="19">
        <v>5</v>
      </c>
      <c r="C8" s="36">
        <v>16.350000000000001</v>
      </c>
      <c r="D8" s="36">
        <v>40.549999999999997</v>
      </c>
      <c r="E8" s="36">
        <v>56.9</v>
      </c>
      <c r="F8" s="3"/>
      <c r="G8" s="3"/>
    </row>
    <row r="9" spans="1:7" ht="15" customHeight="1" x14ac:dyDescent="0.25">
      <c r="A9" s="4">
        <v>41089</v>
      </c>
      <c r="B9" s="19">
        <v>6</v>
      </c>
      <c r="C9" s="36">
        <v>18.399999999999999</v>
      </c>
      <c r="D9" s="36">
        <v>48.66</v>
      </c>
      <c r="E9" s="36">
        <v>67.06</v>
      </c>
      <c r="F9" s="3"/>
      <c r="G9" s="3"/>
    </row>
    <row r="10" spans="1:7" ht="15" customHeight="1" x14ac:dyDescent="0.25">
      <c r="A10" s="4">
        <v>41121</v>
      </c>
      <c r="B10" s="19">
        <v>5</v>
      </c>
      <c r="C10" s="36">
        <v>16.350000000000001</v>
      </c>
      <c r="D10" s="36">
        <v>40.549999999999997</v>
      </c>
      <c r="E10" s="36">
        <v>56.9</v>
      </c>
      <c r="F10" s="3"/>
      <c r="G10" s="3"/>
    </row>
    <row r="11" spans="1:7" ht="15" customHeight="1" x14ac:dyDescent="0.25">
      <c r="A11" s="4">
        <v>41150</v>
      </c>
      <c r="B11" s="19">
        <v>4</v>
      </c>
      <c r="C11" s="36">
        <v>14.3</v>
      </c>
      <c r="D11" s="36">
        <v>32.44</v>
      </c>
      <c r="E11" s="36">
        <v>46.74</v>
      </c>
      <c r="F11" s="3"/>
      <c r="G11" s="3"/>
    </row>
    <row r="12" spans="1:7" ht="15" customHeight="1" x14ac:dyDescent="0.25">
      <c r="A12" s="4">
        <v>41180</v>
      </c>
      <c r="B12" s="19">
        <v>3</v>
      </c>
      <c r="C12" s="36">
        <v>12.25</v>
      </c>
      <c r="D12" s="36">
        <v>24.33</v>
      </c>
      <c r="E12" s="36">
        <v>36.58</v>
      </c>
      <c r="F12" s="3"/>
      <c r="G12" s="3"/>
    </row>
    <row r="13" spans="1:7" ht="15" customHeight="1" x14ac:dyDescent="0.25">
      <c r="A13" s="4">
        <v>41212</v>
      </c>
      <c r="B13" s="19">
        <v>3</v>
      </c>
      <c r="C13" s="36">
        <v>12.25</v>
      </c>
      <c r="D13" s="36">
        <v>24.33</v>
      </c>
      <c r="E13" s="36">
        <v>36.58</v>
      </c>
      <c r="F13" s="3"/>
      <c r="G13" s="3"/>
    </row>
    <row r="14" spans="1:7" ht="15" customHeight="1" x14ac:dyDescent="0.25">
      <c r="A14" s="4">
        <v>41246</v>
      </c>
      <c r="B14" s="19">
        <v>3</v>
      </c>
      <c r="C14" s="36">
        <v>12.25</v>
      </c>
      <c r="D14" s="36">
        <v>24.33</v>
      </c>
      <c r="E14" s="36">
        <v>36.58</v>
      </c>
      <c r="F14" s="3"/>
      <c r="G14" s="3"/>
    </row>
    <row r="15" spans="1:7" ht="15" customHeight="1" x14ac:dyDescent="0.25">
      <c r="A15" s="8" t="s">
        <v>19</v>
      </c>
      <c r="B15" s="37">
        <f>SUM(B4:B14)</f>
        <v>52</v>
      </c>
      <c r="C15" s="14">
        <f>SUM(C4:C14)</f>
        <v>173.70000000000002</v>
      </c>
      <c r="D15" s="14">
        <f>SUM(D4:D14)</f>
        <v>421.71999999999997</v>
      </c>
      <c r="E15" s="14">
        <f>SUM(E4:E14)</f>
        <v>595.42000000000007</v>
      </c>
      <c r="F15" s="3"/>
      <c r="G15" s="3"/>
    </row>
    <row r="16" spans="1:7" ht="15" customHeight="1" x14ac:dyDescent="0.25">
      <c r="A16" s="4">
        <v>41278</v>
      </c>
      <c r="B16" s="19">
        <v>3</v>
      </c>
      <c r="C16" s="36">
        <v>12.25</v>
      </c>
      <c r="D16" s="36">
        <v>24.33</v>
      </c>
      <c r="E16" s="36">
        <v>36.58</v>
      </c>
      <c r="F16" s="3"/>
      <c r="G16" s="3"/>
    </row>
    <row r="17" spans="1:7" ht="15" customHeight="1" x14ac:dyDescent="0.25">
      <c r="A17" s="4">
        <v>41306</v>
      </c>
      <c r="B17" s="19">
        <v>2</v>
      </c>
      <c r="C17" s="36">
        <v>10.199999999999999</v>
      </c>
      <c r="D17" s="36">
        <v>16.22</v>
      </c>
      <c r="E17" s="36">
        <v>26.42</v>
      </c>
      <c r="F17" s="3"/>
      <c r="G17" s="3"/>
    </row>
    <row r="18" spans="1:7" ht="15" customHeight="1" x14ac:dyDescent="0.25">
      <c r="A18" s="4">
        <v>41366</v>
      </c>
      <c r="B18" s="19">
        <v>2</v>
      </c>
      <c r="C18" s="36">
        <v>10.199999999999999</v>
      </c>
      <c r="D18" s="36">
        <v>16.22</v>
      </c>
      <c r="E18" s="36">
        <v>26.42</v>
      </c>
      <c r="F18" s="3"/>
      <c r="G18" s="3"/>
    </row>
    <row r="19" spans="1:7" ht="15" customHeight="1" x14ac:dyDescent="0.25">
      <c r="A19" s="4">
        <v>41396</v>
      </c>
      <c r="B19" s="19">
        <v>5</v>
      </c>
      <c r="C19" s="36">
        <v>16.36</v>
      </c>
      <c r="D19" s="36">
        <v>40.549999999999997</v>
      </c>
      <c r="E19" s="36">
        <v>56.91</v>
      </c>
      <c r="F19" s="3"/>
      <c r="G19" s="3"/>
    </row>
    <row r="20" spans="1:7" ht="15" customHeight="1" x14ac:dyDescent="0.25">
      <c r="A20" s="4">
        <v>41438</v>
      </c>
      <c r="B20" s="19">
        <v>4</v>
      </c>
      <c r="C20" s="36">
        <v>14.46</v>
      </c>
      <c r="D20" s="36">
        <v>32.44</v>
      </c>
      <c r="E20" s="36">
        <v>46.9</v>
      </c>
      <c r="F20" s="3"/>
      <c r="G20" s="3"/>
    </row>
    <row r="21" spans="1:7" ht="15" customHeight="1" x14ac:dyDescent="0.25">
      <c r="A21" s="4">
        <v>41458</v>
      </c>
      <c r="B21" s="19">
        <v>4</v>
      </c>
      <c r="C21" s="36">
        <v>14.46</v>
      </c>
      <c r="D21" s="36">
        <v>32.54</v>
      </c>
      <c r="E21" s="36">
        <v>47</v>
      </c>
      <c r="F21" s="3"/>
      <c r="G21" s="3"/>
    </row>
    <row r="22" spans="1:7" ht="15" customHeight="1" x14ac:dyDescent="0.25">
      <c r="A22" s="4">
        <v>41516</v>
      </c>
      <c r="B22" s="19">
        <v>5</v>
      </c>
      <c r="C22" s="36">
        <v>16.53</v>
      </c>
      <c r="D22" s="36">
        <v>41.75</v>
      </c>
      <c r="E22" s="36">
        <v>58.28</v>
      </c>
      <c r="F22" s="3"/>
      <c r="G22" s="3"/>
    </row>
    <row r="23" spans="1:7" ht="15" customHeight="1" x14ac:dyDescent="0.25">
      <c r="A23" s="4">
        <v>41526</v>
      </c>
      <c r="B23" s="19">
        <v>8</v>
      </c>
      <c r="C23" s="36">
        <v>22.87</v>
      </c>
      <c r="D23" s="36">
        <v>66.98</v>
      </c>
      <c r="E23" s="36">
        <v>136.85</v>
      </c>
      <c r="F23" s="3"/>
      <c r="G23" s="3"/>
    </row>
    <row r="24" spans="1:7" ht="15" customHeight="1" x14ac:dyDescent="0.25">
      <c r="A24" s="4">
        <v>41548</v>
      </c>
      <c r="B24" s="19">
        <v>4</v>
      </c>
      <c r="C24" s="36">
        <v>14.46</v>
      </c>
      <c r="D24" s="36">
        <v>33.4</v>
      </c>
      <c r="E24" s="36">
        <v>47.86</v>
      </c>
      <c r="F24" s="3"/>
      <c r="G24" s="3"/>
    </row>
    <row r="25" spans="1:7" ht="15" customHeight="1" x14ac:dyDescent="0.25">
      <c r="A25" s="4">
        <v>41578</v>
      </c>
      <c r="B25" s="19">
        <v>4</v>
      </c>
      <c r="C25" s="36">
        <v>14.46</v>
      </c>
      <c r="D25" s="36">
        <v>33.4</v>
      </c>
      <c r="E25" s="36">
        <v>47.86</v>
      </c>
      <c r="F25" s="3"/>
      <c r="G25" s="3"/>
    </row>
    <row r="26" spans="1:7" ht="15" customHeight="1" x14ac:dyDescent="0.25">
      <c r="A26" s="4">
        <v>41612</v>
      </c>
      <c r="B26" s="19">
        <v>4</v>
      </c>
      <c r="C26" s="36">
        <v>33.4</v>
      </c>
      <c r="D26" s="36">
        <v>33.4</v>
      </c>
      <c r="E26" s="36">
        <v>47.86</v>
      </c>
      <c r="F26" s="3"/>
      <c r="G26" s="3"/>
    </row>
    <row r="27" spans="1:7" ht="15" customHeight="1" x14ac:dyDescent="0.25">
      <c r="A27" s="8" t="s">
        <v>20</v>
      </c>
      <c r="B27" s="37">
        <f>SUM(B16:B26)</f>
        <v>45</v>
      </c>
      <c r="C27" s="14">
        <f>SUM(C16:C26)</f>
        <v>179.65000000000003</v>
      </c>
      <c r="D27" s="14">
        <f>SUM(D16:D26)</f>
        <v>371.2299999999999</v>
      </c>
      <c r="E27" s="14">
        <f>SUM(E16:E26)</f>
        <v>578.94000000000005</v>
      </c>
      <c r="F27" s="3"/>
      <c r="G27" s="3"/>
    </row>
    <row r="28" spans="1:7" ht="15" customHeight="1" x14ac:dyDescent="0.25">
      <c r="A28" s="4">
        <v>41645</v>
      </c>
      <c r="B28" s="19">
        <v>5</v>
      </c>
      <c r="C28" s="36">
        <v>16.53</v>
      </c>
      <c r="D28" s="36">
        <v>41.75</v>
      </c>
      <c r="E28" s="36">
        <v>58.28</v>
      </c>
      <c r="F28" s="3"/>
      <c r="G28" s="3"/>
    </row>
    <row r="29" spans="1:7" ht="15" customHeight="1" x14ac:dyDescent="0.25">
      <c r="A29" s="4">
        <v>41673</v>
      </c>
      <c r="B29" s="19">
        <v>3</v>
      </c>
      <c r="C29" s="36">
        <v>12.39</v>
      </c>
      <c r="D29" s="36">
        <v>25.05</v>
      </c>
      <c r="E29" s="36">
        <v>37.44</v>
      </c>
      <c r="F29" s="3"/>
      <c r="G29" s="3"/>
    </row>
    <row r="30" spans="1:7" ht="15" customHeight="1" x14ac:dyDescent="0.25">
      <c r="A30" s="4">
        <v>41703</v>
      </c>
      <c r="B30" s="19">
        <v>4</v>
      </c>
      <c r="C30" s="36">
        <v>14.46</v>
      </c>
      <c r="D30" s="36">
        <v>33.4</v>
      </c>
      <c r="E30" s="36">
        <v>47.86</v>
      </c>
      <c r="F30" s="3"/>
      <c r="G30" s="3"/>
    </row>
    <row r="31" spans="1:7" ht="15" customHeight="1" x14ac:dyDescent="0.25">
      <c r="A31" s="4">
        <v>41732</v>
      </c>
      <c r="B31" s="19">
        <v>3</v>
      </c>
      <c r="C31" s="36">
        <v>12.39</v>
      </c>
      <c r="D31" s="36">
        <v>25.05</v>
      </c>
      <c r="E31" s="36">
        <v>37.44</v>
      </c>
      <c r="F31" s="3"/>
      <c r="G31" s="7"/>
    </row>
    <row r="32" spans="1:7" ht="15" customHeight="1" x14ac:dyDescent="0.25">
      <c r="A32" s="4">
        <v>41764</v>
      </c>
      <c r="B32" s="19">
        <v>4</v>
      </c>
      <c r="C32" s="36">
        <v>14.52</v>
      </c>
      <c r="D32" s="36">
        <v>33.4</v>
      </c>
      <c r="E32" s="36">
        <v>47.92</v>
      </c>
      <c r="F32" s="3"/>
      <c r="G32" s="3"/>
    </row>
    <row r="33" spans="1:7" ht="15" customHeight="1" x14ac:dyDescent="0.25">
      <c r="A33" s="4">
        <v>41794</v>
      </c>
      <c r="B33" s="19">
        <v>5</v>
      </c>
      <c r="C33" s="36">
        <v>16.940000000000001</v>
      </c>
      <c r="D33" s="36">
        <v>41.75</v>
      </c>
      <c r="E33" s="36">
        <v>58.69</v>
      </c>
      <c r="F33" s="3"/>
      <c r="G33" s="3"/>
    </row>
    <row r="34" spans="1:7" ht="15" customHeight="1" x14ac:dyDescent="0.25">
      <c r="A34" s="4">
        <v>41827</v>
      </c>
      <c r="B34" s="19">
        <v>4</v>
      </c>
      <c r="C34" s="36">
        <v>14.82</v>
      </c>
      <c r="D34" s="36">
        <v>33.799999999999997</v>
      </c>
      <c r="E34" s="36">
        <v>48.62</v>
      </c>
      <c r="F34" s="3"/>
      <c r="G34" s="3"/>
    </row>
    <row r="35" spans="1:7" ht="15" customHeight="1" x14ac:dyDescent="0.25">
      <c r="A35" s="4">
        <v>41855</v>
      </c>
      <c r="B35" s="19">
        <v>4</v>
      </c>
      <c r="C35" s="36">
        <v>14.82</v>
      </c>
      <c r="D35" s="36">
        <v>35.24</v>
      </c>
      <c r="E35" s="36">
        <v>50.06</v>
      </c>
      <c r="F35" s="3"/>
      <c r="G35" s="3"/>
    </row>
    <row r="36" spans="1:7" ht="15" customHeight="1" x14ac:dyDescent="0.25">
      <c r="A36" s="4">
        <v>41885</v>
      </c>
      <c r="B36" s="19">
        <v>3</v>
      </c>
      <c r="C36" s="36">
        <v>12.7</v>
      </c>
      <c r="D36" s="36">
        <v>26.43</v>
      </c>
      <c r="E36" s="36">
        <v>39.130000000000003</v>
      </c>
      <c r="F36" s="3"/>
      <c r="G36" s="3"/>
    </row>
    <row r="37" spans="1:7" ht="15" customHeight="1" x14ac:dyDescent="0.25">
      <c r="A37" s="4">
        <v>41915</v>
      </c>
      <c r="B37" s="19">
        <v>4</v>
      </c>
      <c r="C37" s="36">
        <v>14.82</v>
      </c>
      <c r="D37" s="36">
        <v>35.24</v>
      </c>
      <c r="E37" s="36">
        <v>50.06</v>
      </c>
      <c r="F37" s="3"/>
      <c r="G37" s="3"/>
    </row>
    <row r="38" spans="1:7" ht="15" customHeight="1" x14ac:dyDescent="0.25">
      <c r="A38" s="4">
        <v>41946</v>
      </c>
      <c r="B38" s="19">
        <v>4</v>
      </c>
      <c r="C38" s="7">
        <v>14.82</v>
      </c>
      <c r="D38" s="36">
        <v>35.24</v>
      </c>
      <c r="E38" s="36">
        <v>50.06</v>
      </c>
      <c r="F38" s="3"/>
      <c r="G38" s="3"/>
    </row>
    <row r="39" spans="1:7" ht="15" customHeight="1" x14ac:dyDescent="0.25">
      <c r="A39" s="4">
        <v>41976</v>
      </c>
      <c r="B39" s="19">
        <v>5</v>
      </c>
      <c r="C39" s="36">
        <v>16.940000000000001</v>
      </c>
      <c r="D39" s="36">
        <v>44.05</v>
      </c>
      <c r="E39" s="36">
        <v>60.99</v>
      </c>
      <c r="F39" s="3"/>
      <c r="G39" s="3"/>
    </row>
    <row r="40" spans="1:7" ht="15" customHeight="1" x14ac:dyDescent="0.25">
      <c r="A40" s="8" t="s">
        <v>21</v>
      </c>
      <c r="B40" s="37">
        <f>SUM(B28:B39)</f>
        <v>48</v>
      </c>
      <c r="C40" s="14">
        <f>SUM(C28:C39)</f>
        <v>176.14999999999998</v>
      </c>
      <c r="D40" s="14">
        <f>SUM(D28:D39)</f>
        <v>410.40000000000003</v>
      </c>
      <c r="E40" s="14">
        <f>SUM(E28:E39)</f>
        <v>586.54999999999995</v>
      </c>
      <c r="F40" s="3"/>
      <c r="G40" s="3"/>
    </row>
    <row r="41" spans="1:7" ht="15" customHeight="1" x14ac:dyDescent="0.25">
      <c r="A41" s="4">
        <v>42007</v>
      </c>
      <c r="B41" s="19">
        <v>5</v>
      </c>
      <c r="C41" s="36">
        <v>16.940000000000001</v>
      </c>
      <c r="D41" s="36">
        <v>44.05</v>
      </c>
      <c r="E41" s="36">
        <v>60.99</v>
      </c>
      <c r="F41" s="3"/>
      <c r="G41" s="3"/>
    </row>
    <row r="42" spans="1:7" ht="15" customHeight="1" x14ac:dyDescent="0.25">
      <c r="A42" s="4">
        <v>42036</v>
      </c>
      <c r="B42" s="19">
        <v>4</v>
      </c>
      <c r="C42" s="36">
        <v>14.82</v>
      </c>
      <c r="D42" s="36">
        <v>35.24</v>
      </c>
      <c r="E42" s="36">
        <v>50.06</v>
      </c>
      <c r="F42" s="3"/>
      <c r="G42" s="3"/>
    </row>
    <row r="43" spans="1:7" ht="15" customHeight="1" x14ac:dyDescent="0.25">
      <c r="A43" s="4">
        <v>42064</v>
      </c>
      <c r="B43" s="19">
        <v>4</v>
      </c>
      <c r="C43" s="36">
        <v>14.82</v>
      </c>
      <c r="D43" s="36">
        <v>35.24</v>
      </c>
      <c r="E43" s="36">
        <v>50.06</v>
      </c>
      <c r="F43" s="3"/>
      <c r="G43" s="3"/>
    </row>
    <row r="44" spans="1:7" ht="15" customHeight="1" x14ac:dyDescent="0.25">
      <c r="A44" s="4">
        <v>42095</v>
      </c>
      <c r="B44" s="19">
        <v>4</v>
      </c>
      <c r="C44" s="36">
        <v>14.82</v>
      </c>
      <c r="D44" s="36">
        <v>35.24</v>
      </c>
      <c r="E44" s="36">
        <v>50.06</v>
      </c>
      <c r="F44" s="3"/>
      <c r="G44" s="3"/>
    </row>
    <row r="45" spans="1:7" ht="15" customHeight="1" x14ac:dyDescent="0.25">
      <c r="A45" s="4">
        <v>42125</v>
      </c>
      <c r="B45" s="19">
        <v>4</v>
      </c>
      <c r="C45" s="36">
        <v>14.82</v>
      </c>
      <c r="D45" s="36">
        <v>35.24</v>
      </c>
      <c r="E45" s="36">
        <v>50.06</v>
      </c>
      <c r="F45" s="3"/>
      <c r="G45" s="3"/>
    </row>
    <row r="46" spans="1:7" ht="15" customHeight="1" x14ac:dyDescent="0.25">
      <c r="A46" s="4">
        <v>42156</v>
      </c>
      <c r="B46" s="19">
        <v>5</v>
      </c>
      <c r="C46" s="36">
        <v>17.5</v>
      </c>
      <c r="D46" s="36">
        <v>44.05</v>
      </c>
      <c r="E46" s="36">
        <v>61.55</v>
      </c>
      <c r="F46" s="3"/>
      <c r="G46" s="3"/>
    </row>
    <row r="47" spans="1:7" ht="15" customHeight="1" x14ac:dyDescent="0.25">
      <c r="A47" s="4">
        <v>42186</v>
      </c>
      <c r="B47" s="19">
        <v>5</v>
      </c>
      <c r="C47" s="36">
        <v>17.5</v>
      </c>
      <c r="D47" s="36">
        <v>44.05</v>
      </c>
      <c r="E47" s="36">
        <v>61.55</v>
      </c>
      <c r="F47" s="3"/>
      <c r="G47" s="3"/>
    </row>
    <row r="48" spans="1:7" ht="15" customHeight="1" x14ac:dyDescent="0.25">
      <c r="A48" s="4">
        <v>42217</v>
      </c>
      <c r="B48" s="19">
        <v>5</v>
      </c>
      <c r="C48" s="36">
        <v>17.5</v>
      </c>
      <c r="D48" s="36">
        <v>48.22</v>
      </c>
      <c r="E48" s="36">
        <v>65.72</v>
      </c>
      <c r="F48" s="3"/>
      <c r="G48" s="3"/>
    </row>
    <row r="49" spans="1:7" ht="15" customHeight="1" x14ac:dyDescent="0.25">
      <c r="A49" s="4">
        <v>42248</v>
      </c>
      <c r="B49" s="19">
        <v>3</v>
      </c>
      <c r="C49" s="36">
        <v>13.12</v>
      </c>
      <c r="D49" s="36">
        <v>29.1</v>
      </c>
      <c r="E49" s="36">
        <v>42.22</v>
      </c>
      <c r="F49" s="3"/>
      <c r="G49" s="3"/>
    </row>
    <row r="50" spans="1:7" ht="15" customHeight="1" x14ac:dyDescent="0.25">
      <c r="A50" s="4">
        <v>42278</v>
      </c>
      <c r="B50" s="19">
        <v>5</v>
      </c>
      <c r="C50" s="36">
        <v>17.5</v>
      </c>
      <c r="D50" s="36">
        <v>48.5</v>
      </c>
      <c r="E50" s="36">
        <v>66</v>
      </c>
      <c r="F50" s="3"/>
      <c r="G50" s="3"/>
    </row>
    <row r="51" spans="1:7" ht="15" customHeight="1" x14ac:dyDescent="0.25">
      <c r="A51" s="4">
        <v>42309</v>
      </c>
      <c r="B51" s="19">
        <v>4</v>
      </c>
      <c r="C51" s="7">
        <v>15.31</v>
      </c>
      <c r="D51" s="36">
        <v>38.799999999999997</v>
      </c>
      <c r="E51" s="36">
        <v>54.11</v>
      </c>
      <c r="F51" s="3"/>
      <c r="G51" s="3"/>
    </row>
    <row r="52" spans="1:7" ht="15" customHeight="1" x14ac:dyDescent="0.25">
      <c r="A52" s="4">
        <v>42339</v>
      </c>
      <c r="B52" s="19">
        <v>4</v>
      </c>
      <c r="C52" s="7">
        <v>15.31</v>
      </c>
      <c r="D52" s="36">
        <v>38.799999999999997</v>
      </c>
      <c r="E52" s="36">
        <v>54.11</v>
      </c>
      <c r="F52" s="3"/>
      <c r="G52" s="3"/>
    </row>
    <row r="53" spans="1:7" ht="15" customHeight="1" x14ac:dyDescent="0.25">
      <c r="A53" s="8" t="s">
        <v>22</v>
      </c>
      <c r="B53" s="37">
        <f>SUM(B41:B52)</f>
        <v>52</v>
      </c>
      <c r="C53" s="14">
        <f>SUM(C41:C52)</f>
        <v>189.96</v>
      </c>
      <c r="D53" s="14">
        <f>SUM(D41:D52)</f>
        <v>476.53000000000009</v>
      </c>
      <c r="E53" s="14">
        <f>SUM(E41:E52)</f>
        <v>666.49000000000012</v>
      </c>
      <c r="F53" s="3"/>
      <c r="G53" s="3"/>
    </row>
    <row r="54" spans="1:7" ht="15" customHeight="1" x14ac:dyDescent="0.25">
      <c r="A54" s="4">
        <v>42370</v>
      </c>
      <c r="B54" s="19">
        <v>5</v>
      </c>
      <c r="C54" s="36">
        <v>17.5</v>
      </c>
      <c r="D54" s="36">
        <v>64.63</v>
      </c>
      <c r="E54" s="36">
        <v>64.63</v>
      </c>
      <c r="F54" s="3"/>
      <c r="G54" s="3"/>
    </row>
    <row r="55" spans="1:7" ht="15" customHeight="1" x14ac:dyDescent="0.25">
      <c r="A55" s="4">
        <v>42401</v>
      </c>
      <c r="B55" s="19">
        <v>4</v>
      </c>
      <c r="C55" s="7">
        <v>15.31</v>
      </c>
      <c r="D55" s="7">
        <v>32.799999999999997</v>
      </c>
      <c r="E55" s="7">
        <v>48.11</v>
      </c>
      <c r="F55" s="3"/>
      <c r="G55" s="3"/>
    </row>
    <row r="56" spans="1:7" ht="15" customHeight="1" x14ac:dyDescent="0.25">
      <c r="A56" s="4">
        <v>42430</v>
      </c>
      <c r="B56" s="19">
        <v>4</v>
      </c>
      <c r="C56" s="7">
        <v>15.31</v>
      </c>
      <c r="D56" s="7">
        <v>32.799999999999997</v>
      </c>
      <c r="E56" s="7">
        <v>48.11</v>
      </c>
      <c r="F56" s="3"/>
      <c r="G56" s="3"/>
    </row>
    <row r="57" spans="1:7" ht="15" customHeight="1" x14ac:dyDescent="0.25">
      <c r="A57" s="4">
        <v>42461</v>
      </c>
      <c r="B57" s="19">
        <v>4</v>
      </c>
      <c r="C57" s="7">
        <v>15.31</v>
      </c>
      <c r="D57" s="7">
        <v>32.799999999999997</v>
      </c>
      <c r="E57" s="7">
        <v>48.11</v>
      </c>
      <c r="F57" s="3"/>
      <c r="G57" s="3"/>
    </row>
    <row r="58" spans="1:7" ht="15" customHeight="1" x14ac:dyDescent="0.25">
      <c r="A58" s="4">
        <v>42491</v>
      </c>
      <c r="B58" s="19">
        <v>5</v>
      </c>
      <c r="C58" s="7">
        <v>17.57</v>
      </c>
      <c r="D58" s="7">
        <v>41</v>
      </c>
      <c r="E58" s="7">
        <v>58.57</v>
      </c>
      <c r="F58" s="3"/>
      <c r="G58" s="3"/>
    </row>
    <row r="59" spans="1:7" ht="15" customHeight="1" x14ac:dyDescent="0.25">
      <c r="A59" s="4">
        <v>42522</v>
      </c>
      <c r="B59" s="19">
        <v>5</v>
      </c>
      <c r="C59" s="7">
        <v>18.07</v>
      </c>
      <c r="D59" s="7">
        <v>41</v>
      </c>
      <c r="E59" s="7">
        <v>59.07</v>
      </c>
      <c r="F59" s="3"/>
      <c r="G59" s="3"/>
    </row>
    <row r="60" spans="1:7" ht="15" customHeight="1" x14ac:dyDescent="0.25">
      <c r="A60" s="4">
        <v>42552</v>
      </c>
      <c r="B60" s="19">
        <v>4</v>
      </c>
      <c r="C60" s="7">
        <v>15.81</v>
      </c>
      <c r="D60" s="7">
        <v>32.799999999999997</v>
      </c>
      <c r="E60" s="7">
        <v>48.61</v>
      </c>
      <c r="F60" s="3"/>
      <c r="G60" s="3"/>
    </row>
    <row r="61" spans="1:7" ht="15" customHeight="1" x14ac:dyDescent="0.25">
      <c r="A61" s="4">
        <v>42583</v>
      </c>
      <c r="B61" s="19">
        <v>4</v>
      </c>
      <c r="C61" s="7">
        <v>15.81</v>
      </c>
      <c r="D61" s="7">
        <v>32.799999999999997</v>
      </c>
      <c r="E61" s="7">
        <v>48.61</v>
      </c>
      <c r="F61" s="3"/>
      <c r="G61" s="3"/>
    </row>
    <row r="62" spans="1:7" ht="15" customHeight="1" x14ac:dyDescent="0.25">
      <c r="A62" s="4">
        <v>42614</v>
      </c>
      <c r="B62" s="19">
        <v>4</v>
      </c>
      <c r="C62" s="7">
        <v>15.81</v>
      </c>
      <c r="D62" s="7">
        <v>32.799999999999997</v>
      </c>
      <c r="E62" s="7">
        <v>48.61</v>
      </c>
      <c r="F62" s="3"/>
      <c r="G62" s="3"/>
    </row>
    <row r="63" spans="1:7" ht="15" customHeight="1" x14ac:dyDescent="0.25">
      <c r="A63" s="4">
        <v>42644</v>
      </c>
      <c r="B63" s="19">
        <v>4</v>
      </c>
      <c r="C63" s="7">
        <v>15.81</v>
      </c>
      <c r="D63" s="7">
        <v>32.799999999999997</v>
      </c>
      <c r="E63" s="7">
        <v>48.61</v>
      </c>
      <c r="F63" s="3"/>
      <c r="G63" s="3"/>
    </row>
    <row r="64" spans="1:7" ht="15" customHeight="1" x14ac:dyDescent="0.25">
      <c r="A64" s="4">
        <v>42675</v>
      </c>
      <c r="B64" s="19">
        <v>3</v>
      </c>
      <c r="C64" s="7">
        <v>13.55</v>
      </c>
      <c r="D64" s="7">
        <v>24.6</v>
      </c>
      <c r="E64" s="7">
        <v>38.15</v>
      </c>
      <c r="F64" s="3"/>
      <c r="G64" s="3"/>
    </row>
    <row r="65" spans="1:7" ht="15" customHeight="1" x14ac:dyDescent="0.25">
      <c r="A65" s="4">
        <v>42705</v>
      </c>
      <c r="B65" s="19">
        <v>4</v>
      </c>
      <c r="C65" s="7">
        <v>15.81</v>
      </c>
      <c r="D65" s="7">
        <v>32.799999999999997</v>
      </c>
      <c r="E65" s="7">
        <v>48.61</v>
      </c>
      <c r="F65" s="3"/>
      <c r="G65" s="3"/>
    </row>
    <row r="66" spans="1:7" ht="15" customHeight="1" x14ac:dyDescent="0.25">
      <c r="A66" s="8" t="s">
        <v>23</v>
      </c>
      <c r="B66" s="37">
        <f>SUM(B54:B65)</f>
        <v>50</v>
      </c>
      <c r="C66" s="11">
        <f>SUM(C54:C65)</f>
        <v>191.67000000000002</v>
      </c>
      <c r="D66" s="11">
        <f>SUM(D54:D65)</f>
        <v>433.63000000000005</v>
      </c>
      <c r="E66" s="11">
        <f>SUM(E54:E65)</f>
        <v>607.79999999999995</v>
      </c>
      <c r="F66" s="3"/>
      <c r="G66" s="3"/>
    </row>
    <row r="67" spans="1:7" ht="15" customHeight="1" x14ac:dyDescent="0.25">
      <c r="A67" s="4">
        <v>42736</v>
      </c>
      <c r="B67" s="38">
        <v>4</v>
      </c>
      <c r="C67" s="39">
        <v>15.81</v>
      </c>
      <c r="D67" s="39">
        <v>33.44</v>
      </c>
      <c r="E67" s="39">
        <f t="shared" ref="E67:E86" si="0">SUM(C67:D67)</f>
        <v>49.25</v>
      </c>
      <c r="F67" s="3"/>
      <c r="G67" s="3"/>
    </row>
    <row r="68" spans="1:7" ht="15" customHeight="1" x14ac:dyDescent="0.25">
      <c r="A68" s="4">
        <v>42767</v>
      </c>
      <c r="B68" s="38">
        <v>4</v>
      </c>
      <c r="C68" s="39">
        <v>15.81</v>
      </c>
      <c r="D68" s="39">
        <v>37.4</v>
      </c>
      <c r="E68" s="39">
        <f t="shared" si="0"/>
        <v>53.21</v>
      </c>
      <c r="F68" s="3"/>
      <c r="G68" s="3"/>
    </row>
    <row r="69" spans="1:7" ht="15" customHeight="1" x14ac:dyDescent="0.25">
      <c r="A69" s="4">
        <v>42795</v>
      </c>
      <c r="B69" s="38">
        <v>3</v>
      </c>
      <c r="C69" s="39">
        <v>13.55</v>
      </c>
      <c r="D69" s="39">
        <v>28.05</v>
      </c>
      <c r="E69" s="39">
        <f t="shared" si="0"/>
        <v>41.6</v>
      </c>
      <c r="F69" s="3"/>
      <c r="G69" s="3"/>
    </row>
    <row r="70" spans="1:7" ht="15" customHeight="1" x14ac:dyDescent="0.25">
      <c r="A70" s="40">
        <v>42826</v>
      </c>
      <c r="B70" s="38">
        <v>4</v>
      </c>
      <c r="C70" s="39">
        <v>15.81</v>
      </c>
      <c r="D70" s="39">
        <v>37.4</v>
      </c>
      <c r="E70" s="39">
        <f t="shared" si="0"/>
        <v>53.21</v>
      </c>
      <c r="F70" s="3"/>
      <c r="G70" s="3"/>
    </row>
    <row r="71" spans="1:7" ht="15" customHeight="1" x14ac:dyDescent="0.25">
      <c r="A71" s="41">
        <v>42856</v>
      </c>
      <c r="B71" s="38">
        <v>3</v>
      </c>
      <c r="C71" s="39">
        <v>13.56</v>
      </c>
      <c r="D71" s="39">
        <v>28.05</v>
      </c>
      <c r="E71" s="39">
        <f t="shared" si="0"/>
        <v>41.61</v>
      </c>
      <c r="F71" s="3"/>
      <c r="G71" s="3"/>
    </row>
    <row r="72" spans="1:7" ht="15" customHeight="1" x14ac:dyDescent="0.25">
      <c r="A72" s="41">
        <v>42887</v>
      </c>
      <c r="B72" s="38">
        <v>5</v>
      </c>
      <c r="C72" s="39">
        <v>18.23</v>
      </c>
      <c r="D72" s="39">
        <v>46.75</v>
      </c>
      <c r="E72" s="39">
        <f t="shared" si="0"/>
        <v>64.98</v>
      </c>
      <c r="F72" s="3"/>
      <c r="G72" s="3"/>
    </row>
    <row r="73" spans="1:7" ht="15" customHeight="1" x14ac:dyDescent="0.25">
      <c r="A73" s="41">
        <v>42917</v>
      </c>
      <c r="B73" s="38">
        <v>5</v>
      </c>
      <c r="C73" s="39">
        <v>18.23</v>
      </c>
      <c r="D73" s="39">
        <v>46.98</v>
      </c>
      <c r="E73" s="39">
        <f t="shared" si="0"/>
        <v>65.209999999999994</v>
      </c>
      <c r="F73" s="3"/>
      <c r="G73" s="3"/>
    </row>
    <row r="74" spans="1:7" ht="15" customHeight="1" x14ac:dyDescent="0.25">
      <c r="A74" s="41">
        <v>42948</v>
      </c>
      <c r="B74" s="38">
        <v>3</v>
      </c>
      <c r="C74" s="39">
        <v>13.67</v>
      </c>
      <c r="D74" s="39">
        <v>28.95</v>
      </c>
      <c r="E74" s="39">
        <f t="shared" si="0"/>
        <v>42.62</v>
      </c>
      <c r="F74" s="3"/>
      <c r="G74" s="3"/>
    </row>
    <row r="75" spans="1:7" ht="15" customHeight="1" x14ac:dyDescent="0.25">
      <c r="A75" s="41">
        <v>42979</v>
      </c>
      <c r="B75" s="38">
        <v>4</v>
      </c>
      <c r="C75" s="39">
        <v>15.95</v>
      </c>
      <c r="D75" s="39">
        <v>38.6</v>
      </c>
      <c r="E75" s="39">
        <f t="shared" si="0"/>
        <v>54.55</v>
      </c>
      <c r="F75" s="3"/>
      <c r="G75" s="3"/>
    </row>
    <row r="76" spans="1:7" ht="15" customHeight="1" x14ac:dyDescent="0.25">
      <c r="A76" s="41">
        <v>43009</v>
      </c>
      <c r="B76" s="38">
        <v>4</v>
      </c>
      <c r="C76" s="39">
        <v>15.95</v>
      </c>
      <c r="D76" s="39">
        <v>38.6</v>
      </c>
      <c r="E76" s="39">
        <f t="shared" si="0"/>
        <v>54.55</v>
      </c>
      <c r="F76" s="3"/>
      <c r="G76" s="3"/>
    </row>
    <row r="77" spans="1:7" ht="15" customHeight="1" x14ac:dyDescent="0.25">
      <c r="A77" s="41">
        <v>43040</v>
      </c>
      <c r="B77" s="38">
        <v>5</v>
      </c>
      <c r="C77" s="39">
        <v>18.23</v>
      </c>
      <c r="D77" s="39">
        <v>48.25</v>
      </c>
      <c r="E77" s="39">
        <f t="shared" si="0"/>
        <v>66.48</v>
      </c>
      <c r="F77" s="3"/>
      <c r="G77" s="3"/>
    </row>
    <row r="78" spans="1:7" ht="15" customHeight="1" x14ac:dyDescent="0.25">
      <c r="A78" s="41">
        <v>43070</v>
      </c>
      <c r="B78" s="38">
        <v>4</v>
      </c>
      <c r="C78" s="39">
        <v>15.95</v>
      </c>
      <c r="D78" s="39">
        <v>38.6</v>
      </c>
      <c r="E78" s="39">
        <f t="shared" si="0"/>
        <v>54.55</v>
      </c>
      <c r="F78" s="3"/>
      <c r="G78" s="3"/>
    </row>
    <row r="79" spans="1:7" ht="15" customHeight="1" x14ac:dyDescent="0.25">
      <c r="A79" s="42" t="s">
        <v>24</v>
      </c>
      <c r="B79" s="43">
        <f>SUM(B67:B78)</f>
        <v>48</v>
      </c>
      <c r="C79" s="44">
        <f>SUM(C67:C78)</f>
        <v>190.74999999999997</v>
      </c>
      <c r="D79" s="44">
        <f>SUM(D67:D78)</f>
        <v>451.07000000000005</v>
      </c>
      <c r="E79" s="44">
        <f t="shared" si="0"/>
        <v>641.82000000000005</v>
      </c>
      <c r="F79" s="3"/>
      <c r="G79" s="3"/>
    </row>
    <row r="80" spans="1:7" ht="15" customHeight="1" x14ac:dyDescent="0.25">
      <c r="A80" s="45">
        <v>43101</v>
      </c>
      <c r="B80" s="38">
        <v>4</v>
      </c>
      <c r="C80" s="39">
        <v>15.95</v>
      </c>
      <c r="D80" s="39">
        <v>38.6</v>
      </c>
      <c r="E80" s="39">
        <f t="shared" si="0"/>
        <v>54.55</v>
      </c>
      <c r="F80" s="3"/>
      <c r="G80" s="3"/>
    </row>
    <row r="81" spans="1:7" ht="15" customHeight="1" x14ac:dyDescent="0.25">
      <c r="A81" s="45">
        <v>43132</v>
      </c>
      <c r="B81" s="38">
        <v>3</v>
      </c>
      <c r="C81" s="39">
        <v>13.67</v>
      </c>
      <c r="D81" s="39">
        <v>28.95</v>
      </c>
      <c r="E81" s="39">
        <f t="shared" si="0"/>
        <v>42.62</v>
      </c>
      <c r="F81" s="3"/>
      <c r="G81" s="3"/>
    </row>
    <row r="82" spans="1:7" ht="15" customHeight="1" x14ac:dyDescent="0.25">
      <c r="A82" s="45">
        <v>43160</v>
      </c>
      <c r="B82" s="38">
        <v>3</v>
      </c>
      <c r="C82" s="39">
        <v>13.67</v>
      </c>
      <c r="D82" s="39">
        <v>28.95</v>
      </c>
      <c r="E82" s="39">
        <f t="shared" si="0"/>
        <v>42.62</v>
      </c>
      <c r="F82" s="3"/>
      <c r="G82" s="3"/>
    </row>
    <row r="83" spans="1:7" ht="15" customHeight="1" x14ac:dyDescent="0.25">
      <c r="A83" s="45">
        <v>43191</v>
      </c>
      <c r="B83" s="38">
        <v>4</v>
      </c>
      <c r="C83" s="39">
        <v>15.95</v>
      </c>
      <c r="D83" s="39">
        <v>38.6</v>
      </c>
      <c r="E83" s="39">
        <f t="shared" si="0"/>
        <v>54.55</v>
      </c>
      <c r="F83" s="3"/>
      <c r="G83" s="3"/>
    </row>
    <row r="84" spans="1:7" ht="15" customHeight="1" x14ac:dyDescent="0.25">
      <c r="A84" s="45">
        <v>43221</v>
      </c>
      <c r="B84" s="38">
        <v>4</v>
      </c>
      <c r="C84" s="39">
        <v>15.77</v>
      </c>
      <c r="D84" s="39">
        <v>38.6</v>
      </c>
      <c r="E84" s="39">
        <f t="shared" si="0"/>
        <v>54.370000000000005</v>
      </c>
      <c r="F84" s="3"/>
      <c r="G84" s="3"/>
    </row>
    <row r="85" spans="1:7" ht="15" customHeight="1" x14ac:dyDescent="0.25">
      <c r="A85" s="45">
        <v>43252</v>
      </c>
      <c r="B85" s="38">
        <v>4</v>
      </c>
      <c r="C85" s="39">
        <v>16.45</v>
      </c>
      <c r="D85" s="39">
        <v>38.6</v>
      </c>
      <c r="E85" s="39">
        <f t="shared" si="0"/>
        <v>55.05</v>
      </c>
      <c r="F85" s="3"/>
      <c r="G85" s="3"/>
    </row>
    <row r="86" spans="1:7" ht="15" customHeight="1" x14ac:dyDescent="0.25">
      <c r="A86" s="45">
        <v>43282</v>
      </c>
      <c r="B86" s="38">
        <v>3</v>
      </c>
      <c r="C86" s="39">
        <v>14.1</v>
      </c>
      <c r="D86" s="39">
        <v>28.95</v>
      </c>
      <c r="E86" s="39">
        <f t="shared" si="0"/>
        <v>43.05</v>
      </c>
      <c r="F86" s="3"/>
      <c r="G86" s="3"/>
    </row>
    <row r="87" spans="1:7" ht="15" customHeight="1" x14ac:dyDescent="0.25">
      <c r="A87" s="45">
        <v>43313</v>
      </c>
      <c r="B87" s="38"/>
      <c r="C87" s="39"/>
      <c r="D87" s="39"/>
      <c r="E87" s="39"/>
      <c r="F87" s="3"/>
      <c r="G87" s="3"/>
    </row>
    <row r="88" spans="1:7" ht="15" customHeight="1" x14ac:dyDescent="0.25">
      <c r="A88" s="45">
        <v>43344</v>
      </c>
      <c r="B88" s="46"/>
      <c r="C88" s="47"/>
      <c r="D88" s="47"/>
      <c r="E88" s="47"/>
      <c r="F88" s="48"/>
      <c r="G88" s="48"/>
    </row>
    <row r="89" spans="1:7" ht="15" customHeight="1" x14ac:dyDescent="0.25">
      <c r="A89" s="49" t="s">
        <v>29</v>
      </c>
      <c r="B89" s="50">
        <f>AVERAGE(B2:B14,B16:B26,B28:B39,B41:B52,B54:B57)</f>
        <v>4.365384615384615</v>
      </c>
      <c r="C89" s="51">
        <f>AVERAGE(C16:C26,C2:C14,C28:C39,C41:C52,C54:C57)</f>
        <v>15.802692307692313</v>
      </c>
      <c r="D89" s="51">
        <f>AVERAGE(D16:D26,D2:D14,D28:D39,D41:D52,D54:D56)</f>
        <v>37.400588235294109</v>
      </c>
      <c r="E89" s="51">
        <f>AVERAGE(E16:E26,E2:E14,E28:E39,E41:E52,E54:E57)</f>
        <v>53.317884615384628</v>
      </c>
      <c r="F89" s="52"/>
      <c r="G89" s="52"/>
    </row>
  </sheetData>
  <pageMargins left="0.7" right="0.7" top="0.75" bottom="0.75" header="0.3" footer="0.3"/>
  <pageSetup scale="52" orientation="portrait" r:id="rId1"/>
  <headerFooter>
    <oddFooter>&amp;C&amp;"Helvetica,Regular"&amp;12&amp;K000000&amp;P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V25"/>
  <sheetViews>
    <sheetView showGridLines="0" workbookViewId="0">
      <selection activeCell="E3" sqref="E3:E8"/>
    </sheetView>
  </sheetViews>
  <sheetFormatPr defaultColWidth="8.85546875" defaultRowHeight="15" customHeight="1" x14ac:dyDescent="0.25"/>
  <cols>
    <col min="1" max="1" width="8.85546875" style="53" customWidth="1"/>
    <col min="2" max="2" width="10.42578125" style="53" customWidth="1"/>
    <col min="3" max="3" width="11.42578125" style="53" customWidth="1"/>
    <col min="4" max="5" width="9.28515625" style="53" customWidth="1"/>
    <col min="6" max="6" width="10.42578125" style="53" customWidth="1"/>
    <col min="7" max="256" width="8.85546875" style="53" customWidth="1"/>
  </cols>
  <sheetData>
    <row r="1" spans="1:6" ht="15" customHeight="1" x14ac:dyDescent="0.25">
      <c r="A1" s="3"/>
      <c r="B1" s="12" t="s">
        <v>30</v>
      </c>
      <c r="C1" s="12" t="s">
        <v>31</v>
      </c>
      <c r="D1" s="12" t="s">
        <v>32</v>
      </c>
      <c r="E1" s="12" t="s">
        <v>33</v>
      </c>
      <c r="F1" s="54" t="s">
        <v>34</v>
      </c>
    </row>
    <row r="2" spans="1:6" ht="15" customHeight="1" x14ac:dyDescent="0.25">
      <c r="A2" s="55">
        <v>2011</v>
      </c>
      <c r="B2" s="7">
        <v>2592.8000000000002</v>
      </c>
      <c r="C2" s="7"/>
      <c r="D2" s="7"/>
      <c r="E2" s="7"/>
      <c r="F2" s="7"/>
    </row>
    <row r="3" spans="1:6" ht="17.25" customHeight="1" x14ac:dyDescent="0.25">
      <c r="A3" s="55">
        <v>2012</v>
      </c>
      <c r="B3" s="7">
        <v>2817.06</v>
      </c>
      <c r="C3" s="7">
        <v>1133.03</v>
      </c>
      <c r="D3" s="7">
        <f>595.14+105.22</f>
        <v>700.36</v>
      </c>
      <c r="E3" s="7">
        <v>79.59</v>
      </c>
      <c r="F3" s="56">
        <f t="shared" ref="F3:F8" si="0">SUM(B3:E3)</f>
        <v>4730.04</v>
      </c>
    </row>
    <row r="4" spans="1:6" ht="17.25" customHeight="1" x14ac:dyDescent="0.25">
      <c r="A4" s="55">
        <v>2013</v>
      </c>
      <c r="B4" s="7">
        <v>2797.42</v>
      </c>
      <c r="C4" s="7">
        <v>1030.17</v>
      </c>
      <c r="D4" s="7">
        <f>578.94+105.22</f>
        <v>684.16000000000008</v>
      </c>
      <c r="E4" s="7">
        <v>46.69</v>
      </c>
      <c r="F4" s="56">
        <f t="shared" si="0"/>
        <v>4558.4399999999996</v>
      </c>
    </row>
    <row r="5" spans="1:6" ht="17.25" customHeight="1" x14ac:dyDescent="0.25">
      <c r="A5" s="57" t="s">
        <v>35</v>
      </c>
      <c r="B5" s="7">
        <v>2232.98</v>
      </c>
      <c r="C5" s="7">
        <f>ELECTRICITY!I43</f>
        <v>1229.21</v>
      </c>
      <c r="D5" s="7">
        <f>WATER!E40</f>
        <v>586.54999999999995</v>
      </c>
      <c r="E5" s="7">
        <v>69.95</v>
      </c>
      <c r="F5" s="56">
        <f t="shared" si="0"/>
        <v>4118.6899999999996</v>
      </c>
    </row>
    <row r="6" spans="1:6" ht="17.25" customHeight="1" x14ac:dyDescent="0.25">
      <c r="A6" s="55">
        <v>2015</v>
      </c>
      <c r="B6" s="7">
        <v>1210.55</v>
      </c>
      <c r="C6" s="7">
        <f>ELECTRICITY!I44</f>
        <v>1309.49</v>
      </c>
      <c r="D6" s="7">
        <f>WATER!E53</f>
        <v>666.49000000000012</v>
      </c>
      <c r="E6" s="7">
        <v>51.61</v>
      </c>
      <c r="F6" s="56">
        <f t="shared" si="0"/>
        <v>3238.1400000000003</v>
      </c>
    </row>
    <row r="7" spans="1:6" ht="17.25" customHeight="1" x14ac:dyDescent="0.25">
      <c r="A7" s="55">
        <v>2016</v>
      </c>
      <c r="B7" s="7">
        <v>582.80999999999995</v>
      </c>
      <c r="C7" s="7">
        <v>1608.03</v>
      </c>
      <c r="D7" s="7">
        <v>607.9</v>
      </c>
      <c r="E7" s="7">
        <v>60</v>
      </c>
      <c r="F7" s="56">
        <f t="shared" si="0"/>
        <v>2858.7400000000002</v>
      </c>
    </row>
    <row r="8" spans="1:6" ht="17.25" customHeight="1" x14ac:dyDescent="0.25">
      <c r="A8" s="55">
        <v>2017</v>
      </c>
      <c r="B8" s="7">
        <f>OIL!C42</f>
        <v>831.69</v>
      </c>
      <c r="C8" s="7">
        <f>ELECTRICITY!I46</f>
        <v>1472.3600000000001</v>
      </c>
      <c r="D8" s="7">
        <f>WATER!E79</f>
        <v>641.82000000000005</v>
      </c>
      <c r="E8" s="7">
        <v>169.89</v>
      </c>
      <c r="F8" s="56">
        <f t="shared" si="0"/>
        <v>3115.76</v>
      </c>
    </row>
    <row r="9" spans="1:6" ht="17.25" customHeight="1" x14ac:dyDescent="0.25">
      <c r="A9" s="8" t="s">
        <v>36</v>
      </c>
      <c r="B9" s="7">
        <f>AVERAGE(B2:B5)</f>
        <v>2610.0650000000001</v>
      </c>
      <c r="C9" s="7">
        <f>AVERAGE(C3:C5)</f>
        <v>1130.8033333333333</v>
      </c>
      <c r="D9" s="7">
        <f>AVERAGE(D3:D5)</f>
        <v>657.02333333333331</v>
      </c>
      <c r="E9" s="7">
        <f>AVERAGE(E3:E7)</f>
        <v>61.568000000000005</v>
      </c>
      <c r="F9" s="56">
        <f>AVERAGE(F3:F7)</f>
        <v>3900.81</v>
      </c>
    </row>
    <row r="10" spans="1:6" ht="15" customHeight="1" x14ac:dyDescent="0.25">
      <c r="A10" s="3"/>
      <c r="B10" s="3"/>
      <c r="C10" s="3"/>
      <c r="D10" s="3"/>
      <c r="E10" s="3"/>
      <c r="F10" s="3"/>
    </row>
    <row r="11" spans="1:6" ht="15" customHeight="1" x14ac:dyDescent="0.25">
      <c r="A11" s="3"/>
      <c r="B11" s="3"/>
      <c r="C11" s="3"/>
      <c r="D11" s="3"/>
      <c r="E11" s="3"/>
      <c r="F11" s="3"/>
    </row>
    <row r="12" spans="1:6" ht="15" customHeight="1" x14ac:dyDescent="0.25">
      <c r="A12" s="3"/>
      <c r="B12" s="3"/>
      <c r="C12" s="3"/>
      <c r="D12" s="3"/>
      <c r="E12" s="3"/>
      <c r="F12" s="3"/>
    </row>
    <row r="13" spans="1:6" ht="15" customHeight="1" x14ac:dyDescent="0.25">
      <c r="A13" s="3"/>
      <c r="B13" s="3"/>
      <c r="C13" s="3"/>
      <c r="D13" s="3"/>
      <c r="E13" s="3"/>
      <c r="F13" s="3"/>
    </row>
    <row r="14" spans="1:6" ht="15" customHeight="1" x14ac:dyDescent="0.25">
      <c r="A14" s="3"/>
      <c r="B14" s="3"/>
      <c r="C14" s="3"/>
      <c r="D14" s="3"/>
      <c r="E14" s="3"/>
      <c r="F14" s="3"/>
    </row>
    <row r="15" spans="1:6" ht="15" customHeight="1" x14ac:dyDescent="0.25">
      <c r="A15" s="3"/>
      <c r="B15" s="3"/>
      <c r="C15" s="3"/>
      <c r="D15" s="3"/>
      <c r="E15" s="3"/>
      <c r="F15" s="3"/>
    </row>
    <row r="16" spans="1:6" ht="15" customHeight="1" x14ac:dyDescent="0.25">
      <c r="A16" s="3"/>
      <c r="B16" s="3"/>
      <c r="C16" s="3"/>
      <c r="D16" s="3"/>
      <c r="E16" s="3"/>
      <c r="F16" s="3"/>
    </row>
    <row r="17" spans="1:6" ht="15" customHeight="1" x14ac:dyDescent="0.25">
      <c r="A17" s="3"/>
      <c r="B17" s="3"/>
      <c r="C17" s="3"/>
      <c r="D17" s="3"/>
      <c r="E17" s="3"/>
      <c r="F17" s="3"/>
    </row>
    <row r="18" spans="1:6" ht="15" customHeight="1" x14ac:dyDescent="0.25">
      <c r="A18" s="3"/>
      <c r="B18" s="3"/>
      <c r="C18" s="3"/>
      <c r="D18" s="3"/>
      <c r="E18" s="3"/>
      <c r="F18" s="3"/>
    </row>
    <row r="19" spans="1:6" ht="15" customHeight="1" x14ac:dyDescent="0.25">
      <c r="A19" s="3"/>
      <c r="B19" s="3"/>
      <c r="C19" s="3"/>
      <c r="D19" s="3"/>
      <c r="E19" s="3"/>
      <c r="F19" s="3"/>
    </row>
    <row r="20" spans="1:6" ht="15" customHeight="1" x14ac:dyDescent="0.25">
      <c r="A20" s="3"/>
      <c r="B20" s="3"/>
      <c r="C20" s="3"/>
      <c r="D20" s="3"/>
      <c r="E20" s="3"/>
      <c r="F20" s="3"/>
    </row>
    <row r="21" spans="1:6" ht="15" customHeight="1" x14ac:dyDescent="0.25">
      <c r="A21" s="3"/>
      <c r="B21" s="3"/>
      <c r="C21" s="3"/>
      <c r="D21" s="3"/>
      <c r="E21" s="3"/>
      <c r="F21" s="3"/>
    </row>
    <row r="22" spans="1:6" ht="15" customHeight="1" x14ac:dyDescent="0.25">
      <c r="A22" s="3"/>
      <c r="B22" s="3"/>
      <c r="C22" s="3"/>
      <c r="D22" s="3"/>
      <c r="E22" s="3"/>
      <c r="F22" s="3"/>
    </row>
    <row r="23" spans="1:6" ht="15" customHeight="1" x14ac:dyDescent="0.25">
      <c r="A23" s="3"/>
      <c r="B23" s="3"/>
      <c r="C23" s="3"/>
      <c r="D23" s="3"/>
      <c r="E23" s="3"/>
      <c r="F23" s="3"/>
    </row>
    <row r="24" spans="1:6" ht="15" customHeight="1" x14ac:dyDescent="0.25">
      <c r="A24" s="3"/>
      <c r="B24" s="3"/>
      <c r="C24" s="3"/>
      <c r="D24" s="3"/>
      <c r="E24" s="3"/>
      <c r="F24" s="3"/>
    </row>
    <row r="25" spans="1:6" ht="15" customHeight="1" x14ac:dyDescent="0.25">
      <c r="A25" s="3"/>
      <c r="B25" s="3"/>
      <c r="C25" s="3"/>
      <c r="D25" s="3"/>
      <c r="E25" s="3"/>
      <c r="F25" s="3"/>
    </row>
  </sheetData>
  <pageMargins left="0.7" right="0.7" top="0.75" bottom="0.75" header="0.3" footer="0.3"/>
  <pageSetup scale="87" orientation="portrait" r:id="rId1"/>
  <headerFooter>
    <oddFooter>&amp;C&amp;"Helvetica,Regular"&amp;12&amp;K000000&amp;P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OIL</vt:lpstr>
      <vt:lpstr>ELECTRICITY</vt:lpstr>
      <vt:lpstr>WATER</vt:lpstr>
      <vt:lpstr>TOTALS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Derek Goff</cp:lastModifiedBy>
  <cp:lastPrinted>2018-07-27T15:54:24Z</cp:lastPrinted>
  <dcterms:modified xsi:type="dcterms:W3CDTF">2018-07-27T18:16:03Z</dcterms:modified>
</cp:coreProperties>
</file>