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5" lowestEdited="5" rupBuild="21721"/>
  <workbookPr showInkAnnotation="0" autoCompressPictures="0"/>
  <bookViews>
    <workbookView xWindow="480" yWindow="480" windowWidth="25120" windowHeight="15580" tabRatio="757"/>
  </bookViews>
  <sheets>
    <sheet name="READ THIS - DESTRUCTIONS" sheetId="20" r:id="rId1"/>
    <sheet name="Assistance Work" sheetId="27" r:id="rId2"/>
    <sheet name="Cycle 1" sheetId="8" r:id="rId3"/>
    <sheet name="Cycle 2" sheetId="19" r:id="rId4"/>
    <sheet name="Cycle 3" sheetId="21" r:id="rId5"/>
    <sheet name="Cycle 4" sheetId="22" r:id="rId6"/>
    <sheet name="Cycle 5" sheetId="24" r:id="rId7"/>
    <sheet name="Cycle 6" sheetId="25" r:id="rId8"/>
    <sheet name="Cycle 7" sheetId="26" r:id="rId9"/>
  </sheets>
  <definedNames>
    <definedName name="Bench">'Assistance Work'!$B$2:$B$20</definedName>
    <definedName name="Deadlift">'Assistance Work'!$C$2:$C$20</definedName>
    <definedName name="OHPress">'Assistance Work'!$D$2:$D$20</definedName>
    <definedName name="_xlnm.Print_Area" localSheetId="2">'Cycle 1'!$A$8:$N$70</definedName>
    <definedName name="_xlnm.Print_Area" localSheetId="3">'Cycle 2'!$A$8:$N$61</definedName>
    <definedName name="_xlnm.Print_Area" localSheetId="4">'Cycle 3'!$A$8:$N$61</definedName>
    <definedName name="_xlnm.Print_Area" localSheetId="5">'Cycle 4'!$A$8:$N$61</definedName>
    <definedName name="_xlnm.Print_Area" localSheetId="6">'Cycle 5'!$A$8:$N$61</definedName>
    <definedName name="_xlnm.Print_Area" localSheetId="7">'Cycle 6'!$A$8:$N$61</definedName>
    <definedName name="_xlnm.Print_Area" localSheetId="8">'Cycle 7'!$A$8:$N$61</definedName>
    <definedName name="Squat">'Assistance Work'!$A$2:$A$20</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C4" i="19" l="1"/>
  <c r="C4" i="21"/>
  <c r="C4" i="22"/>
  <c r="C4" i="24"/>
  <c r="C4" i="25"/>
  <c r="C4" i="26"/>
  <c r="C5" i="19"/>
  <c r="C5" i="21"/>
  <c r="C5" i="22"/>
  <c r="C5" i="24"/>
  <c r="C5" i="25"/>
  <c r="C5" i="26"/>
  <c r="C6" i="19"/>
  <c r="C6" i="21"/>
  <c r="C6" i="22"/>
  <c r="C6" i="24"/>
  <c r="C6" i="25"/>
  <c r="C6" i="26"/>
  <c r="C7" i="19"/>
  <c r="C7" i="21"/>
  <c r="C7" i="22"/>
  <c r="C7" i="24"/>
  <c r="C7" i="25"/>
  <c r="C7" i="26"/>
  <c r="G2" i="26"/>
  <c r="G2" i="25"/>
  <c r="G2" i="24"/>
  <c r="G2" i="22"/>
  <c r="G2" i="21"/>
  <c r="G2" i="19"/>
  <c r="C45" i="21"/>
  <c r="C45" i="22"/>
  <c r="C45" i="24"/>
  <c r="C45" i="25"/>
  <c r="C45" i="26"/>
  <c r="F45" i="26"/>
  <c r="I45" i="26"/>
  <c r="C44" i="21"/>
  <c r="C44" i="22"/>
  <c r="C44" i="24"/>
  <c r="C44" i="25"/>
  <c r="C44" i="26"/>
  <c r="F44" i="26"/>
  <c r="I44" i="26"/>
  <c r="C43" i="21"/>
  <c r="C43" i="22"/>
  <c r="C43" i="24"/>
  <c r="C43" i="25"/>
  <c r="C43" i="26"/>
  <c r="F43" i="26"/>
  <c r="I43" i="26"/>
  <c r="C36" i="21"/>
  <c r="C36" i="22"/>
  <c r="C36" i="24"/>
  <c r="C36" i="25"/>
  <c r="C36" i="26"/>
  <c r="F36" i="26"/>
  <c r="I36" i="26"/>
  <c r="C35" i="21"/>
  <c r="C35" i="22"/>
  <c r="C35" i="24"/>
  <c r="C35" i="25"/>
  <c r="C35" i="26"/>
  <c r="F35" i="26"/>
  <c r="I35" i="26"/>
  <c r="C34" i="21"/>
  <c r="C34" i="22"/>
  <c r="C34" i="24"/>
  <c r="C34" i="25"/>
  <c r="C34" i="26"/>
  <c r="F34" i="26"/>
  <c r="I34" i="26"/>
  <c r="C27" i="21"/>
  <c r="C27" i="22"/>
  <c r="C27" i="24"/>
  <c r="C27" i="25"/>
  <c r="C27" i="26"/>
  <c r="F27" i="26"/>
  <c r="I27" i="26"/>
  <c r="C26" i="21"/>
  <c r="C26" i="22"/>
  <c r="C26" i="24"/>
  <c r="C26" i="25"/>
  <c r="C26" i="26"/>
  <c r="F26" i="26"/>
  <c r="I26" i="26"/>
  <c r="C25" i="21"/>
  <c r="C25" i="22"/>
  <c r="C25" i="24"/>
  <c r="C25" i="25"/>
  <c r="C25" i="26"/>
  <c r="F25" i="26"/>
  <c r="I25" i="26"/>
  <c r="C18" i="21"/>
  <c r="C18" i="22"/>
  <c r="C18" i="24"/>
  <c r="C18" i="25"/>
  <c r="C18" i="26"/>
  <c r="F18" i="26"/>
  <c r="I18" i="26"/>
  <c r="C17" i="21"/>
  <c r="C17" i="22"/>
  <c r="C17" i="24"/>
  <c r="C17" i="25"/>
  <c r="C17" i="26"/>
  <c r="F17" i="26"/>
  <c r="I17" i="26"/>
  <c r="C16" i="21"/>
  <c r="C16" i="22"/>
  <c r="C16" i="24"/>
  <c r="C16" i="25"/>
  <c r="C16" i="26"/>
  <c r="F16" i="26"/>
  <c r="I16" i="26"/>
  <c r="F45" i="25"/>
  <c r="I45" i="25"/>
  <c r="F44" i="25"/>
  <c r="I44" i="25"/>
  <c r="F43" i="25"/>
  <c r="I43" i="25"/>
  <c r="F36" i="25"/>
  <c r="I36" i="25"/>
  <c r="F35" i="25"/>
  <c r="I35" i="25"/>
  <c r="F34" i="25"/>
  <c r="I34" i="25"/>
  <c r="F27" i="25"/>
  <c r="I27" i="25"/>
  <c r="F26" i="25"/>
  <c r="I26" i="25"/>
  <c r="F25" i="25"/>
  <c r="I25" i="25"/>
  <c r="F18" i="25"/>
  <c r="I18" i="25"/>
  <c r="F17" i="25"/>
  <c r="I17" i="25"/>
  <c r="F16" i="25"/>
  <c r="I16" i="25"/>
  <c r="F45" i="24"/>
  <c r="I45" i="24"/>
  <c r="F44" i="24"/>
  <c r="I44" i="24"/>
  <c r="F43" i="24"/>
  <c r="I43" i="24"/>
  <c r="F36" i="24"/>
  <c r="I36" i="24"/>
  <c r="F35" i="24"/>
  <c r="I35" i="24"/>
  <c r="F34" i="24"/>
  <c r="I34" i="24"/>
  <c r="F27" i="24"/>
  <c r="I27" i="24"/>
  <c r="F26" i="24"/>
  <c r="I26" i="24"/>
  <c r="F25" i="24"/>
  <c r="I25" i="24"/>
  <c r="F18" i="24"/>
  <c r="I18" i="24"/>
  <c r="F17" i="24"/>
  <c r="I17" i="24"/>
  <c r="F16" i="24"/>
  <c r="I16" i="24"/>
  <c r="F45" i="22"/>
  <c r="I45" i="22"/>
  <c r="F44" i="22"/>
  <c r="I44" i="22"/>
  <c r="F43" i="22"/>
  <c r="I43" i="22"/>
  <c r="F36" i="22"/>
  <c r="I36" i="22"/>
  <c r="F35" i="22"/>
  <c r="I35" i="22"/>
  <c r="F34" i="22"/>
  <c r="I34" i="22"/>
  <c r="F27" i="22"/>
  <c r="I27" i="22"/>
  <c r="F26" i="22"/>
  <c r="I26" i="22"/>
  <c r="F25" i="22"/>
  <c r="I25" i="22"/>
  <c r="F18" i="22"/>
  <c r="I18" i="22"/>
  <c r="F17" i="22"/>
  <c r="I17" i="22"/>
  <c r="F16" i="22"/>
  <c r="I16" i="22"/>
  <c r="F45" i="21"/>
  <c r="I45" i="21"/>
  <c r="F44" i="21"/>
  <c r="I44" i="21"/>
  <c r="F43" i="21"/>
  <c r="I43" i="21"/>
  <c r="F36" i="21"/>
  <c r="I36" i="21"/>
  <c r="F35" i="21"/>
  <c r="I35" i="21"/>
  <c r="F34" i="21"/>
  <c r="I34" i="21"/>
  <c r="F27" i="21"/>
  <c r="I27" i="21"/>
  <c r="F26" i="21"/>
  <c r="I26" i="21"/>
  <c r="F25" i="21"/>
  <c r="I25" i="21"/>
  <c r="F18" i="21"/>
  <c r="I18" i="21"/>
  <c r="F17" i="21"/>
  <c r="I17" i="21"/>
  <c r="F16" i="21"/>
  <c r="I16" i="21"/>
  <c r="F45" i="19"/>
  <c r="I45" i="19"/>
  <c r="F44" i="19"/>
  <c r="I44" i="19"/>
  <c r="F43" i="19"/>
  <c r="I43" i="19"/>
  <c r="F36" i="19"/>
  <c r="I36" i="19"/>
  <c r="F35" i="19"/>
  <c r="I35" i="19"/>
  <c r="F34" i="19"/>
  <c r="I34" i="19"/>
  <c r="F27" i="19"/>
  <c r="I27" i="19"/>
  <c r="F26" i="19"/>
  <c r="I26" i="19"/>
  <c r="F25" i="19"/>
  <c r="I25" i="19"/>
  <c r="F18" i="19"/>
  <c r="I18" i="19"/>
  <c r="F17" i="19"/>
  <c r="I17" i="19"/>
  <c r="F16" i="19"/>
  <c r="I16" i="19"/>
  <c r="F45" i="8"/>
  <c r="I45" i="8"/>
  <c r="F44" i="8"/>
  <c r="I44" i="8"/>
  <c r="F43" i="8"/>
  <c r="I43" i="8"/>
  <c r="F36" i="8"/>
  <c r="I36" i="8"/>
  <c r="F35" i="8"/>
  <c r="I35" i="8"/>
  <c r="F34" i="8"/>
  <c r="I34" i="8"/>
  <c r="F27" i="8"/>
  <c r="I27" i="8"/>
  <c r="F26" i="8"/>
  <c r="I26" i="8"/>
  <c r="F25" i="8"/>
  <c r="I25" i="8"/>
  <c r="F18" i="8"/>
  <c r="I18" i="8"/>
  <c r="F17" i="8"/>
  <c r="I17" i="8"/>
  <c r="F16" i="8"/>
  <c r="I16" i="8"/>
  <c r="B45" i="19"/>
  <c r="B44" i="19"/>
  <c r="B43" i="19"/>
  <c r="B36" i="19"/>
  <c r="B35" i="19"/>
  <c r="B34" i="19"/>
  <c r="B27" i="19"/>
  <c r="B26" i="19"/>
  <c r="B25" i="19"/>
  <c r="B18" i="19"/>
  <c r="B17" i="19"/>
  <c r="B16" i="19"/>
  <c r="I42" i="25"/>
  <c r="F67" i="26"/>
  <c r="F42" i="25"/>
  <c r="D67" i="26"/>
  <c r="C42" i="25"/>
  <c r="C67" i="26"/>
  <c r="I33" i="25"/>
  <c r="F66" i="26"/>
  <c r="F33" i="25"/>
  <c r="D66" i="26"/>
  <c r="C33" i="25"/>
  <c r="C66" i="26"/>
  <c r="I24" i="25"/>
  <c r="F65" i="26"/>
  <c r="F24" i="25"/>
  <c r="D65" i="26"/>
  <c r="C24" i="25"/>
  <c r="C65" i="26"/>
  <c r="F4" i="8"/>
  <c r="C4" i="8"/>
  <c r="I15" i="25"/>
  <c r="F64" i="26"/>
  <c r="F15" i="25"/>
  <c r="D64" i="26"/>
  <c r="C15" i="25"/>
  <c r="C64" i="26"/>
  <c r="C45" i="19"/>
  <c r="C44" i="19"/>
  <c r="C43" i="19"/>
  <c r="C36" i="19"/>
  <c r="C35" i="19"/>
  <c r="C34" i="19"/>
  <c r="C27" i="19"/>
  <c r="C26" i="19"/>
  <c r="C25" i="19"/>
  <c r="C18" i="19"/>
  <c r="C17" i="19"/>
  <c r="C16" i="19"/>
  <c r="I67" i="26"/>
  <c r="I7" i="26"/>
  <c r="H7" i="26"/>
  <c r="I66" i="26"/>
  <c r="I6" i="26"/>
  <c r="H6" i="26"/>
  <c r="I65" i="26"/>
  <c r="I5" i="26"/>
  <c r="H5" i="26"/>
  <c r="I64" i="26"/>
  <c r="I4" i="26"/>
  <c r="H4" i="26"/>
  <c r="I42" i="24"/>
  <c r="F67" i="25"/>
  <c r="F42" i="24"/>
  <c r="D67" i="25"/>
  <c r="C42" i="24"/>
  <c r="C67" i="25"/>
  <c r="I33" i="24"/>
  <c r="F66" i="25"/>
  <c r="F33" i="24"/>
  <c r="D66" i="25"/>
  <c r="C33" i="24"/>
  <c r="C66" i="25"/>
  <c r="I24" i="24"/>
  <c r="F65" i="25"/>
  <c r="F24" i="24"/>
  <c r="D65" i="25"/>
  <c r="C24" i="24"/>
  <c r="C65" i="25"/>
  <c r="I15" i="24"/>
  <c r="F64" i="25"/>
  <c r="F15" i="24"/>
  <c r="D64" i="25"/>
  <c r="C15" i="24"/>
  <c r="C64" i="25"/>
  <c r="I67" i="25"/>
  <c r="I7" i="25"/>
  <c r="H7" i="25"/>
  <c r="I66" i="25"/>
  <c r="I6" i="25"/>
  <c r="H6" i="25"/>
  <c r="I65" i="25"/>
  <c r="I5" i="25"/>
  <c r="H5" i="25"/>
  <c r="I64" i="25"/>
  <c r="I4" i="25"/>
  <c r="H4" i="25"/>
  <c r="L45" i="26"/>
  <c r="L44" i="26"/>
  <c r="L43" i="26"/>
  <c r="L42" i="26"/>
  <c r="I42" i="26"/>
  <c r="F42" i="26"/>
  <c r="C42" i="26"/>
  <c r="L41" i="26"/>
  <c r="I41" i="26"/>
  <c r="F41" i="26"/>
  <c r="C41" i="26"/>
  <c r="L40" i="26"/>
  <c r="I40" i="26"/>
  <c r="F40" i="26"/>
  <c r="C40" i="26"/>
  <c r="F39" i="26"/>
  <c r="I39" i="26"/>
  <c r="C39" i="26"/>
  <c r="F38" i="26"/>
  <c r="I38" i="26"/>
  <c r="C38" i="26"/>
  <c r="C37" i="26"/>
  <c r="F37" i="26"/>
  <c r="I37" i="26"/>
  <c r="L36" i="26"/>
  <c r="L35" i="26"/>
  <c r="L34" i="26"/>
  <c r="L33" i="26"/>
  <c r="I33" i="26"/>
  <c r="F33" i="26"/>
  <c r="C33" i="26"/>
  <c r="L32" i="26"/>
  <c r="I32" i="26"/>
  <c r="F32" i="26"/>
  <c r="C32" i="26"/>
  <c r="L31" i="26"/>
  <c r="I31" i="26"/>
  <c r="F31" i="26"/>
  <c r="C31" i="26"/>
  <c r="F30" i="26"/>
  <c r="I30" i="26"/>
  <c r="C30" i="26"/>
  <c r="F29" i="26"/>
  <c r="I29" i="26"/>
  <c r="C29" i="26"/>
  <c r="C28" i="26"/>
  <c r="F28" i="26"/>
  <c r="I28" i="26"/>
  <c r="L27" i="26"/>
  <c r="L26" i="26"/>
  <c r="L25" i="26"/>
  <c r="L24" i="26"/>
  <c r="I24" i="26"/>
  <c r="F24" i="26"/>
  <c r="C24" i="26"/>
  <c r="L23" i="26"/>
  <c r="I23" i="26"/>
  <c r="F23" i="26"/>
  <c r="C23" i="26"/>
  <c r="L22" i="26"/>
  <c r="I22" i="26"/>
  <c r="F22" i="26"/>
  <c r="C22" i="26"/>
  <c r="F21" i="26"/>
  <c r="I21" i="26"/>
  <c r="C21" i="26"/>
  <c r="F20" i="26"/>
  <c r="I20" i="26"/>
  <c r="C20" i="26"/>
  <c r="C19" i="26"/>
  <c r="F19" i="26"/>
  <c r="I19" i="26"/>
  <c r="L18" i="26"/>
  <c r="L17" i="26"/>
  <c r="L16" i="26"/>
  <c r="L15" i="26"/>
  <c r="I15" i="26"/>
  <c r="F15" i="26"/>
  <c r="C15" i="26"/>
  <c r="L14" i="26"/>
  <c r="I14" i="26"/>
  <c r="F14" i="26"/>
  <c r="C14" i="26"/>
  <c r="L13" i="26"/>
  <c r="I13" i="26"/>
  <c r="F13" i="26"/>
  <c r="C13" i="26"/>
  <c r="F12" i="26"/>
  <c r="I12" i="26"/>
  <c r="C12" i="26"/>
  <c r="F11" i="26"/>
  <c r="I11" i="26"/>
  <c r="C11" i="26"/>
  <c r="C10" i="26"/>
  <c r="F10" i="26"/>
  <c r="I10" i="26"/>
  <c r="G7" i="26"/>
  <c r="D7" i="26"/>
  <c r="G6" i="26"/>
  <c r="D6" i="26"/>
  <c r="G5" i="26"/>
  <c r="D5" i="26"/>
  <c r="G4" i="26"/>
  <c r="D4" i="26"/>
  <c r="L45" i="25"/>
  <c r="L44" i="25"/>
  <c r="L43" i="25"/>
  <c r="L42" i="25"/>
  <c r="L41" i="25"/>
  <c r="I41" i="25"/>
  <c r="F41" i="25"/>
  <c r="C41" i="25"/>
  <c r="L40" i="25"/>
  <c r="I40" i="25"/>
  <c r="F40" i="25"/>
  <c r="C40" i="25"/>
  <c r="F39" i="25"/>
  <c r="I39" i="25"/>
  <c r="C39" i="25"/>
  <c r="F38" i="25"/>
  <c r="I38" i="25"/>
  <c r="C38" i="25"/>
  <c r="C37" i="25"/>
  <c r="F37" i="25"/>
  <c r="I37" i="25"/>
  <c r="L36" i="25"/>
  <c r="L35" i="25"/>
  <c r="L34" i="25"/>
  <c r="L33" i="25"/>
  <c r="L32" i="25"/>
  <c r="I32" i="25"/>
  <c r="F32" i="25"/>
  <c r="C32" i="25"/>
  <c r="L31" i="25"/>
  <c r="I31" i="25"/>
  <c r="F31" i="25"/>
  <c r="C31" i="25"/>
  <c r="F30" i="25"/>
  <c r="I30" i="25"/>
  <c r="C30" i="25"/>
  <c r="F29" i="25"/>
  <c r="I29" i="25"/>
  <c r="C29" i="25"/>
  <c r="C28" i="25"/>
  <c r="F28" i="25"/>
  <c r="I28" i="25"/>
  <c r="L27" i="25"/>
  <c r="L26" i="25"/>
  <c r="L25" i="25"/>
  <c r="L24" i="25"/>
  <c r="L23" i="25"/>
  <c r="I23" i="25"/>
  <c r="F23" i="25"/>
  <c r="C23" i="25"/>
  <c r="L22" i="25"/>
  <c r="I22" i="25"/>
  <c r="F22" i="25"/>
  <c r="C22" i="25"/>
  <c r="F21" i="25"/>
  <c r="I21" i="25"/>
  <c r="C21" i="25"/>
  <c r="F20" i="25"/>
  <c r="I20" i="25"/>
  <c r="C20" i="25"/>
  <c r="C19" i="25"/>
  <c r="F19" i="25"/>
  <c r="I19" i="25"/>
  <c r="L18" i="25"/>
  <c r="L17" i="25"/>
  <c r="L16" i="25"/>
  <c r="L15" i="25"/>
  <c r="L14" i="25"/>
  <c r="I14" i="25"/>
  <c r="F14" i="25"/>
  <c r="C14" i="25"/>
  <c r="L13" i="25"/>
  <c r="I13" i="25"/>
  <c r="F13" i="25"/>
  <c r="C13" i="25"/>
  <c r="F12" i="25"/>
  <c r="I12" i="25"/>
  <c r="C12" i="25"/>
  <c r="F11" i="25"/>
  <c r="I11" i="25"/>
  <c r="C11" i="25"/>
  <c r="C10" i="25"/>
  <c r="F10" i="25"/>
  <c r="I10" i="25"/>
  <c r="G7" i="25"/>
  <c r="D7" i="25"/>
  <c r="G6" i="25"/>
  <c r="D6" i="25"/>
  <c r="G5" i="25"/>
  <c r="D5" i="25"/>
  <c r="G4" i="25"/>
  <c r="D4" i="25"/>
  <c r="I15" i="8"/>
  <c r="F64" i="19"/>
  <c r="C42" i="19"/>
  <c r="C67" i="21"/>
  <c r="F42" i="19"/>
  <c r="D67" i="21"/>
  <c r="I42" i="19"/>
  <c r="F67" i="21"/>
  <c r="I67" i="21"/>
  <c r="H7" i="21"/>
  <c r="I7" i="21"/>
  <c r="G7" i="21"/>
  <c r="C42" i="21"/>
  <c r="C67" i="22"/>
  <c r="F42" i="21"/>
  <c r="D67" i="22"/>
  <c r="I42" i="21"/>
  <c r="F67" i="22"/>
  <c r="I67" i="22"/>
  <c r="H7" i="22"/>
  <c r="I7" i="22"/>
  <c r="G7" i="22"/>
  <c r="C42" i="22"/>
  <c r="C67" i="24"/>
  <c r="F42" i="22"/>
  <c r="D67" i="24"/>
  <c r="I42" i="22"/>
  <c r="F67" i="24"/>
  <c r="I67" i="24"/>
  <c r="H7" i="24"/>
  <c r="I7" i="24"/>
  <c r="G7" i="24"/>
  <c r="L42" i="24"/>
  <c r="L41" i="24"/>
  <c r="I41" i="24"/>
  <c r="F41" i="24"/>
  <c r="C41" i="24"/>
  <c r="L40" i="24"/>
  <c r="I40" i="24"/>
  <c r="F40" i="24"/>
  <c r="C40" i="24"/>
  <c r="F39" i="24"/>
  <c r="I39" i="24"/>
  <c r="C39" i="24"/>
  <c r="F38" i="24"/>
  <c r="I38" i="24"/>
  <c r="C38" i="24"/>
  <c r="C37" i="24"/>
  <c r="F37" i="24"/>
  <c r="I37" i="24"/>
  <c r="L36" i="24"/>
  <c r="L35" i="24"/>
  <c r="L34" i="24"/>
  <c r="C33" i="19"/>
  <c r="C66" i="21"/>
  <c r="F33" i="19"/>
  <c r="D66" i="21"/>
  <c r="I33" i="19"/>
  <c r="F66" i="21"/>
  <c r="I66" i="21"/>
  <c r="H6" i="21"/>
  <c r="I6" i="21"/>
  <c r="G6" i="21"/>
  <c r="C33" i="21"/>
  <c r="C66" i="22"/>
  <c r="F33" i="21"/>
  <c r="D66" i="22"/>
  <c r="I33" i="21"/>
  <c r="F66" i="22"/>
  <c r="I66" i="22"/>
  <c r="H6" i="22"/>
  <c r="I6" i="22"/>
  <c r="G6" i="22"/>
  <c r="C33" i="22"/>
  <c r="C66" i="24"/>
  <c r="F33" i="22"/>
  <c r="D66" i="24"/>
  <c r="I33" i="22"/>
  <c r="F66" i="24"/>
  <c r="I66" i="24"/>
  <c r="H6" i="24"/>
  <c r="I6" i="24"/>
  <c r="G6" i="24"/>
  <c r="L33" i="24"/>
  <c r="L32" i="24"/>
  <c r="I32" i="24"/>
  <c r="F32" i="24"/>
  <c r="C32" i="24"/>
  <c r="L31" i="24"/>
  <c r="I31" i="24"/>
  <c r="F31" i="24"/>
  <c r="C31" i="24"/>
  <c r="F30" i="24"/>
  <c r="I30" i="24"/>
  <c r="C30" i="24"/>
  <c r="F29" i="24"/>
  <c r="I29" i="24"/>
  <c r="C29" i="24"/>
  <c r="C28" i="24"/>
  <c r="F28" i="24"/>
  <c r="I28" i="24"/>
  <c r="L27" i="24"/>
  <c r="L26" i="24"/>
  <c r="L25" i="24"/>
  <c r="C24" i="19"/>
  <c r="C65" i="21"/>
  <c r="F24" i="19"/>
  <c r="D65" i="21"/>
  <c r="I24" i="19"/>
  <c r="F65" i="21"/>
  <c r="I65" i="21"/>
  <c r="H5" i="21"/>
  <c r="I5" i="21"/>
  <c r="G5" i="21"/>
  <c r="C24" i="21"/>
  <c r="C65" i="22"/>
  <c r="F24" i="21"/>
  <c r="D65" i="22"/>
  <c r="I24" i="21"/>
  <c r="F65" i="22"/>
  <c r="I65" i="22"/>
  <c r="H5" i="22"/>
  <c r="I5" i="22"/>
  <c r="G5" i="22"/>
  <c r="C24" i="22"/>
  <c r="C65" i="24"/>
  <c r="F24" i="22"/>
  <c r="D65" i="24"/>
  <c r="I24" i="22"/>
  <c r="F65" i="24"/>
  <c r="I65" i="24"/>
  <c r="H5" i="24"/>
  <c r="I5" i="24"/>
  <c r="G5" i="24"/>
  <c r="L24" i="24"/>
  <c r="L23" i="24"/>
  <c r="I23" i="24"/>
  <c r="F23" i="24"/>
  <c r="C23" i="24"/>
  <c r="L22" i="24"/>
  <c r="I22" i="24"/>
  <c r="F22" i="24"/>
  <c r="C22" i="24"/>
  <c r="F21" i="24"/>
  <c r="I21" i="24"/>
  <c r="C21" i="24"/>
  <c r="F20" i="24"/>
  <c r="I20" i="24"/>
  <c r="C20" i="24"/>
  <c r="C19" i="24"/>
  <c r="F19" i="24"/>
  <c r="I19" i="24"/>
  <c r="L18" i="24"/>
  <c r="L17" i="24"/>
  <c r="L16" i="24"/>
  <c r="C15" i="8"/>
  <c r="C64" i="19"/>
  <c r="F15" i="8"/>
  <c r="D64" i="19"/>
  <c r="I64" i="19"/>
  <c r="H4" i="19"/>
  <c r="I4" i="19"/>
  <c r="G4" i="19"/>
  <c r="C15" i="19"/>
  <c r="C64" i="21"/>
  <c r="F15" i="19"/>
  <c r="D64" i="21"/>
  <c r="I15" i="19"/>
  <c r="F64" i="21"/>
  <c r="I64" i="21"/>
  <c r="H4" i="21"/>
  <c r="I4" i="21"/>
  <c r="G4" i="21"/>
  <c r="C15" i="21"/>
  <c r="C64" i="22"/>
  <c r="F15" i="21"/>
  <c r="D64" i="22"/>
  <c r="I15" i="21"/>
  <c r="F64" i="22"/>
  <c r="I64" i="22"/>
  <c r="H4" i="22"/>
  <c r="I4" i="22"/>
  <c r="G4" i="22"/>
  <c r="C15" i="22"/>
  <c r="C64" i="24"/>
  <c r="F15" i="22"/>
  <c r="D64" i="24"/>
  <c r="I15" i="22"/>
  <c r="F64" i="24"/>
  <c r="I64" i="24"/>
  <c r="H4" i="24"/>
  <c r="I4" i="24"/>
  <c r="G4" i="24"/>
  <c r="L15" i="24"/>
  <c r="L14" i="24"/>
  <c r="I14" i="24"/>
  <c r="F14" i="24"/>
  <c r="C14" i="24"/>
  <c r="L13" i="24"/>
  <c r="I13" i="24"/>
  <c r="F13" i="24"/>
  <c r="C13" i="24"/>
  <c r="F12" i="24"/>
  <c r="I12" i="24"/>
  <c r="C12" i="24"/>
  <c r="F11" i="24"/>
  <c r="I11" i="24"/>
  <c r="C11" i="24"/>
  <c r="C10" i="24"/>
  <c r="F10" i="24"/>
  <c r="I10" i="24"/>
  <c r="L42" i="22"/>
  <c r="L41" i="22"/>
  <c r="I41" i="22"/>
  <c r="F41" i="22"/>
  <c r="C41" i="22"/>
  <c r="L40" i="22"/>
  <c r="I40" i="22"/>
  <c r="F40" i="22"/>
  <c r="C40" i="22"/>
  <c r="F39" i="22"/>
  <c r="I39" i="22"/>
  <c r="C39" i="22"/>
  <c r="F38" i="22"/>
  <c r="I38" i="22"/>
  <c r="C38" i="22"/>
  <c r="C37" i="22"/>
  <c r="F37" i="22"/>
  <c r="I37" i="22"/>
  <c r="L36" i="22"/>
  <c r="L35" i="22"/>
  <c r="L34" i="22"/>
  <c r="L33" i="22"/>
  <c r="L32" i="22"/>
  <c r="I32" i="22"/>
  <c r="F32" i="22"/>
  <c r="C32" i="22"/>
  <c r="L31" i="22"/>
  <c r="I31" i="22"/>
  <c r="F31" i="22"/>
  <c r="C31" i="22"/>
  <c r="F30" i="22"/>
  <c r="I30" i="22"/>
  <c r="C30" i="22"/>
  <c r="F29" i="22"/>
  <c r="I29" i="22"/>
  <c r="C29" i="22"/>
  <c r="C28" i="22"/>
  <c r="F28" i="22"/>
  <c r="I28" i="22"/>
  <c r="L27" i="22"/>
  <c r="L26" i="22"/>
  <c r="L25" i="22"/>
  <c r="L24" i="22"/>
  <c r="L23" i="22"/>
  <c r="I23" i="22"/>
  <c r="F23" i="22"/>
  <c r="C23" i="22"/>
  <c r="L22" i="22"/>
  <c r="I22" i="22"/>
  <c r="F22" i="22"/>
  <c r="C22" i="22"/>
  <c r="F21" i="22"/>
  <c r="I21" i="22"/>
  <c r="C21" i="22"/>
  <c r="F20" i="22"/>
  <c r="I20" i="22"/>
  <c r="C20" i="22"/>
  <c r="C19" i="22"/>
  <c r="F19" i="22"/>
  <c r="I19" i="22"/>
  <c r="L18" i="22"/>
  <c r="L17" i="22"/>
  <c r="L16" i="22"/>
  <c r="L15" i="22"/>
  <c r="L14" i="22"/>
  <c r="I14" i="22"/>
  <c r="F14" i="22"/>
  <c r="C14" i="22"/>
  <c r="L13" i="22"/>
  <c r="I13" i="22"/>
  <c r="F13" i="22"/>
  <c r="C13" i="22"/>
  <c r="F12" i="22"/>
  <c r="I12" i="22"/>
  <c r="C12" i="22"/>
  <c r="F11" i="22"/>
  <c r="I11" i="22"/>
  <c r="C11" i="22"/>
  <c r="C10" i="22"/>
  <c r="F10" i="22"/>
  <c r="I10" i="22"/>
  <c r="L42" i="21"/>
  <c r="L41" i="21"/>
  <c r="I41" i="21"/>
  <c r="F41" i="21"/>
  <c r="C41" i="21"/>
  <c r="L40" i="21"/>
  <c r="I40" i="21"/>
  <c r="F40" i="21"/>
  <c r="C40" i="21"/>
  <c r="F39" i="21"/>
  <c r="I39" i="21"/>
  <c r="C39" i="21"/>
  <c r="F38" i="21"/>
  <c r="I38" i="21"/>
  <c r="C38" i="21"/>
  <c r="C37" i="21"/>
  <c r="F37" i="21"/>
  <c r="I37" i="21"/>
  <c r="L36" i="21"/>
  <c r="L35" i="21"/>
  <c r="L34" i="21"/>
  <c r="L33" i="21"/>
  <c r="L32" i="21"/>
  <c r="I32" i="21"/>
  <c r="F32" i="21"/>
  <c r="C32" i="21"/>
  <c r="L31" i="21"/>
  <c r="I31" i="21"/>
  <c r="F31" i="21"/>
  <c r="C31" i="21"/>
  <c r="F30" i="21"/>
  <c r="I30" i="21"/>
  <c r="C30" i="21"/>
  <c r="F29" i="21"/>
  <c r="I29" i="21"/>
  <c r="C29" i="21"/>
  <c r="C28" i="21"/>
  <c r="F28" i="21"/>
  <c r="I28" i="21"/>
  <c r="L27" i="21"/>
  <c r="L26" i="21"/>
  <c r="L25" i="21"/>
  <c r="L24" i="21"/>
  <c r="L23" i="21"/>
  <c r="I23" i="21"/>
  <c r="F23" i="21"/>
  <c r="C23" i="21"/>
  <c r="L22" i="21"/>
  <c r="I22" i="21"/>
  <c r="F22" i="21"/>
  <c r="C22" i="21"/>
  <c r="F21" i="21"/>
  <c r="I21" i="21"/>
  <c r="C21" i="21"/>
  <c r="F20" i="21"/>
  <c r="I20" i="21"/>
  <c r="C20" i="21"/>
  <c r="C19" i="21"/>
  <c r="F19" i="21"/>
  <c r="I19" i="21"/>
  <c r="L18" i="21"/>
  <c r="L17" i="21"/>
  <c r="L16" i="21"/>
  <c r="L15" i="21"/>
  <c r="L14" i="21"/>
  <c r="I14" i="21"/>
  <c r="F14" i="21"/>
  <c r="C14" i="21"/>
  <c r="L13" i="21"/>
  <c r="I13" i="21"/>
  <c r="F13" i="21"/>
  <c r="C13" i="21"/>
  <c r="F12" i="21"/>
  <c r="I12" i="21"/>
  <c r="C12" i="21"/>
  <c r="F11" i="21"/>
  <c r="I11" i="21"/>
  <c r="C11" i="21"/>
  <c r="C10" i="21"/>
  <c r="F10" i="21"/>
  <c r="I10" i="21"/>
  <c r="L42" i="19"/>
  <c r="L41" i="19"/>
  <c r="I41" i="19"/>
  <c r="F41" i="19"/>
  <c r="C41" i="19"/>
  <c r="L40" i="19"/>
  <c r="I40" i="19"/>
  <c r="F40" i="19"/>
  <c r="C40" i="19"/>
  <c r="F39" i="19"/>
  <c r="I39" i="19"/>
  <c r="C39" i="19"/>
  <c r="F38" i="19"/>
  <c r="I38" i="19"/>
  <c r="C38" i="19"/>
  <c r="C37" i="19"/>
  <c r="F37" i="19"/>
  <c r="I37" i="19"/>
  <c r="L36" i="19"/>
  <c r="L35" i="19"/>
  <c r="L34" i="19"/>
  <c r="L33" i="19"/>
  <c r="L32" i="19"/>
  <c r="I32" i="19"/>
  <c r="F32" i="19"/>
  <c r="C32" i="19"/>
  <c r="L31" i="19"/>
  <c r="I31" i="19"/>
  <c r="F31" i="19"/>
  <c r="C31" i="19"/>
  <c r="F30" i="19"/>
  <c r="I30" i="19"/>
  <c r="C30" i="19"/>
  <c r="F29" i="19"/>
  <c r="I29" i="19"/>
  <c r="C29" i="19"/>
  <c r="C28" i="19"/>
  <c r="F28" i="19"/>
  <c r="I28" i="19"/>
  <c r="L27" i="19"/>
  <c r="L26" i="19"/>
  <c r="L25" i="19"/>
  <c r="L24" i="19"/>
  <c r="L23" i="19"/>
  <c r="I23" i="19"/>
  <c r="F23" i="19"/>
  <c r="C23" i="19"/>
  <c r="L22" i="19"/>
  <c r="I22" i="19"/>
  <c r="F22" i="19"/>
  <c r="C22" i="19"/>
  <c r="F21" i="19"/>
  <c r="I21" i="19"/>
  <c r="C21" i="19"/>
  <c r="F20" i="19"/>
  <c r="I20" i="19"/>
  <c r="C20" i="19"/>
  <c r="C19" i="19"/>
  <c r="F19" i="19"/>
  <c r="I19" i="19"/>
  <c r="L18" i="19"/>
  <c r="L17" i="19"/>
  <c r="L16" i="19"/>
  <c r="L15" i="19"/>
  <c r="L14" i="19"/>
  <c r="I14" i="19"/>
  <c r="F14" i="19"/>
  <c r="C14" i="19"/>
  <c r="L13" i="19"/>
  <c r="I13" i="19"/>
  <c r="F13" i="19"/>
  <c r="C13" i="19"/>
  <c r="F12" i="19"/>
  <c r="I12" i="19"/>
  <c r="C12" i="19"/>
  <c r="F11" i="19"/>
  <c r="I11" i="19"/>
  <c r="C11" i="19"/>
  <c r="C10" i="19"/>
  <c r="F10" i="19"/>
  <c r="I10" i="19"/>
  <c r="L42" i="8"/>
  <c r="L41" i="8"/>
  <c r="L40" i="8"/>
  <c r="I42" i="8"/>
  <c r="I41" i="8"/>
  <c r="I40" i="8"/>
  <c r="F42" i="8"/>
  <c r="F41" i="8"/>
  <c r="F40" i="8"/>
  <c r="L33" i="8"/>
  <c r="L32" i="8"/>
  <c r="L31" i="8"/>
  <c r="I33" i="8"/>
  <c r="I32" i="8"/>
  <c r="I31" i="8"/>
  <c r="F33" i="8"/>
  <c r="F32" i="8"/>
  <c r="F31" i="8"/>
  <c r="F24" i="8"/>
  <c r="F23" i="8"/>
  <c r="F22" i="8"/>
  <c r="I24" i="8"/>
  <c r="I23" i="8"/>
  <c r="I22" i="8"/>
  <c r="L24" i="8"/>
  <c r="L23" i="8"/>
  <c r="L22" i="8"/>
  <c r="L15" i="8"/>
  <c r="L14" i="8"/>
  <c r="L13" i="8"/>
  <c r="I14" i="8"/>
  <c r="I13" i="8"/>
  <c r="F14" i="8"/>
  <c r="F13" i="8"/>
  <c r="F39" i="8"/>
  <c r="F38" i="8"/>
  <c r="F30" i="8"/>
  <c r="F29" i="8"/>
  <c r="F21" i="8"/>
  <c r="F20" i="8"/>
  <c r="F11" i="8"/>
  <c r="F12" i="8"/>
  <c r="C10" i="8"/>
  <c r="F10" i="8"/>
  <c r="F65" i="19"/>
  <c r="D65" i="19"/>
  <c r="C65" i="19"/>
  <c r="I65" i="19"/>
  <c r="H5" i="19"/>
  <c r="I5" i="19"/>
  <c r="G5" i="19"/>
  <c r="D66" i="19"/>
  <c r="F66" i="19"/>
  <c r="C66" i="19"/>
  <c r="I66" i="19"/>
  <c r="H6" i="19"/>
  <c r="I6" i="19"/>
  <c r="G6" i="19"/>
  <c r="D67" i="19"/>
  <c r="F67" i="19"/>
  <c r="C67" i="19"/>
  <c r="I67" i="19"/>
  <c r="H7" i="19"/>
  <c r="I7" i="19"/>
  <c r="G7" i="19"/>
  <c r="D4" i="19"/>
  <c r="D5" i="19"/>
  <c r="D6" i="19"/>
  <c r="D7" i="19"/>
  <c r="D7" i="24"/>
  <c r="D6" i="24"/>
  <c r="D5" i="24"/>
  <c r="D4" i="24"/>
  <c r="D7" i="22"/>
  <c r="D6" i="22"/>
  <c r="D5" i="22"/>
  <c r="D4" i="22"/>
  <c r="D7" i="21"/>
  <c r="D6" i="21"/>
  <c r="D5" i="21"/>
  <c r="D4" i="21"/>
  <c r="F7" i="8"/>
  <c r="F6" i="8"/>
  <c r="F5" i="8"/>
  <c r="C7" i="8"/>
  <c r="C6" i="8"/>
  <c r="C5" i="8"/>
  <c r="C42" i="8"/>
  <c r="C33" i="8"/>
  <c r="C24" i="8"/>
  <c r="C41" i="8"/>
  <c r="C40" i="8"/>
  <c r="C39" i="8"/>
  <c r="C38" i="8"/>
  <c r="C37" i="8"/>
  <c r="C32" i="8"/>
  <c r="C31" i="8"/>
  <c r="C30" i="8"/>
  <c r="C29" i="8"/>
  <c r="C28" i="8"/>
  <c r="C23" i="8"/>
  <c r="C22" i="8"/>
  <c r="C21" i="8"/>
  <c r="C20" i="8"/>
  <c r="C19" i="8"/>
  <c r="C14" i="8"/>
  <c r="C13" i="8"/>
  <c r="C12" i="8"/>
  <c r="C11" i="8"/>
  <c r="L45" i="24"/>
  <c r="L44" i="24"/>
  <c r="L43" i="24"/>
  <c r="L45" i="22"/>
  <c r="L44" i="22"/>
  <c r="L43" i="22"/>
  <c r="L45" i="21"/>
  <c r="L44" i="21"/>
  <c r="L43" i="21"/>
  <c r="I10" i="8"/>
  <c r="I11" i="8"/>
  <c r="I12" i="8"/>
  <c r="L16" i="8"/>
  <c r="L17" i="8"/>
  <c r="L18" i="8"/>
  <c r="F19" i="8"/>
  <c r="I19" i="8"/>
  <c r="I20" i="8"/>
  <c r="I21" i="8"/>
  <c r="L25" i="8"/>
  <c r="L26" i="8"/>
  <c r="L27" i="8"/>
  <c r="F28" i="8"/>
  <c r="I28" i="8"/>
  <c r="I29" i="8"/>
  <c r="I30" i="8"/>
  <c r="L34" i="8"/>
  <c r="L35" i="8"/>
  <c r="L36" i="8"/>
  <c r="F37" i="8"/>
  <c r="I37" i="8"/>
  <c r="I38" i="8"/>
  <c r="I39" i="8"/>
  <c r="L43" i="8"/>
  <c r="L44" i="8"/>
  <c r="L45" i="8"/>
  <c r="L44" i="19"/>
  <c r="L45" i="19"/>
  <c r="L43" i="19"/>
  <c r="A10" i="19"/>
  <c r="A10" i="21"/>
  <c r="A10" i="22"/>
  <c r="A10" i="24"/>
  <c r="A10" i="25"/>
  <c r="A10" i="26"/>
  <c r="A19" i="19"/>
  <c r="A19" i="21"/>
  <c r="A19" i="22"/>
  <c r="A19" i="24"/>
  <c r="A19" i="25"/>
  <c r="A19" i="26"/>
  <c r="A28" i="19"/>
  <c r="A28" i="21"/>
  <c r="A28" i="22"/>
  <c r="A28" i="24"/>
  <c r="A28" i="25"/>
  <c r="A28" i="26"/>
  <c r="A37" i="19"/>
  <c r="A37" i="21"/>
  <c r="A37" i="22"/>
  <c r="A37" i="24"/>
  <c r="A37" i="25"/>
  <c r="A37" i="26"/>
  <c r="A49" i="19"/>
  <c r="A49" i="21"/>
  <c r="A49" i="22"/>
  <c r="A49" i="24"/>
  <c r="A49" i="25"/>
  <c r="A49" i="26"/>
  <c r="A55" i="19"/>
  <c r="A55" i="21"/>
  <c r="A55" i="22"/>
  <c r="A55" i="24"/>
  <c r="A55" i="25"/>
  <c r="A55" i="26"/>
  <c r="B45" i="21"/>
  <c r="B45" i="22"/>
  <c r="B45" i="24"/>
  <c r="B45" i="25"/>
  <c r="B45" i="26"/>
  <c r="B44" i="21"/>
  <c r="B44" i="22"/>
  <c r="B44" i="24"/>
  <c r="B44" i="25"/>
  <c r="B44" i="26"/>
  <c r="B43" i="21"/>
  <c r="B43" i="22"/>
  <c r="B43" i="24"/>
  <c r="B43" i="25"/>
  <c r="B43" i="26"/>
  <c r="B36" i="21"/>
  <c r="B36" i="22"/>
  <c r="B36" i="24"/>
  <c r="B36" i="25"/>
  <c r="B36" i="26"/>
  <c r="B35" i="21"/>
  <c r="B35" i="22"/>
  <c r="B35" i="24"/>
  <c r="B35" i="25"/>
  <c r="B35" i="26"/>
  <c r="B34" i="21"/>
  <c r="B34" i="22"/>
  <c r="B34" i="24"/>
  <c r="B34" i="25"/>
  <c r="B34" i="26"/>
  <c r="B27" i="21"/>
  <c r="B27" i="22"/>
  <c r="B27" i="24"/>
  <c r="B27" i="25"/>
  <c r="B27" i="26"/>
  <c r="B26" i="21"/>
  <c r="B26" i="22"/>
  <c r="B26" i="24"/>
  <c r="B26" i="25"/>
  <c r="B26" i="26"/>
  <c r="B25" i="21"/>
  <c r="B25" i="22"/>
  <c r="B25" i="24"/>
  <c r="B25" i="25"/>
  <c r="B25" i="26"/>
  <c r="B18" i="21"/>
  <c r="B18" i="22"/>
  <c r="B18" i="24"/>
  <c r="B18" i="25"/>
  <c r="B18" i="26"/>
  <c r="B17" i="21"/>
  <c r="B17" i="22"/>
  <c r="B17" i="24"/>
  <c r="B17" i="25"/>
  <c r="B17" i="26"/>
  <c r="B16" i="21"/>
  <c r="B16" i="22"/>
  <c r="B16" i="24"/>
  <c r="B16" i="25"/>
  <c r="B16" i="26"/>
</calcChain>
</file>

<file path=xl/sharedStrings.xml><?xml version="1.0" encoding="utf-8"?>
<sst xmlns="http://schemas.openxmlformats.org/spreadsheetml/2006/main" count="975" uniqueCount="92">
  <si>
    <t>Squat</t>
  </si>
  <si>
    <t>Deadlift</t>
  </si>
  <si>
    <t>Bench</t>
  </si>
  <si>
    <t>OH Press</t>
  </si>
  <si>
    <t>Weight</t>
  </si>
  <si>
    <t>Reps</t>
  </si>
  <si>
    <t>Squat:</t>
  </si>
  <si>
    <t>Bench:</t>
  </si>
  <si>
    <t>Deadlift:</t>
  </si>
  <si>
    <t>OH Press:</t>
  </si>
  <si>
    <t>Estimated 1RM</t>
    <phoneticPr fontId="3" type="noConversion"/>
  </si>
  <si>
    <t>Weight Used</t>
    <phoneticPr fontId="3" type="noConversion"/>
  </si>
  <si>
    <t>Reps Achieved</t>
    <phoneticPr fontId="3" type="noConversion"/>
  </si>
  <si>
    <t>Tuesday</t>
  </si>
  <si>
    <t>Thursday</t>
  </si>
  <si>
    <t>Friday</t>
  </si>
  <si>
    <t>Monday</t>
  </si>
  <si>
    <t>5x12</t>
  </si>
  <si>
    <t>5x13</t>
  </si>
  <si>
    <t>5x10</t>
  </si>
  <si>
    <t>-</t>
  </si>
  <si>
    <t>Week 1</t>
  </si>
  <si>
    <t>Week 2</t>
  </si>
  <si>
    <t>Week 3</t>
  </si>
  <si>
    <t>Week 4 - DELOAD</t>
  </si>
  <si>
    <t>Exercise</t>
  </si>
  <si>
    <t>Best</t>
  </si>
  <si>
    <t>MAXES from Cycle 1</t>
  </si>
  <si>
    <t>Assistance 1</t>
  </si>
  <si>
    <t>Assistance 2</t>
  </si>
  <si>
    <t>Notes</t>
  </si>
  <si>
    <t>5/3/1 Method Calculator - NO ROUNDING</t>
  </si>
  <si>
    <t>1 Rep Max (90%)</t>
  </si>
  <si>
    <t>90% 1RM</t>
  </si>
  <si>
    <t>Training Max</t>
  </si>
  <si>
    <t>Weeks</t>
  </si>
  <si>
    <t>Cycle Start Date:</t>
  </si>
  <si>
    <t>MAXES from Cycle 2</t>
  </si>
  <si>
    <t>MAXES from Cycle 3</t>
  </si>
  <si>
    <t>MAXES from Cycle 4</t>
  </si>
  <si>
    <t>Click Here to Get Jim Wendler's Book(s) and Read Them</t>
  </si>
  <si>
    <t>MAXES from Cycle 5</t>
  </si>
  <si>
    <t>MAXES from Cycle 6</t>
  </si>
  <si>
    <t>Jim Wendler 5/3/1</t>
  </si>
  <si>
    <t>Workout Spreadsheet</t>
  </si>
  <si>
    <r>
      <rPr>
        <u/>
        <sz val="14"/>
        <color rgb="FF3366FF"/>
        <rFont val="Verdana"/>
      </rPr>
      <t xml:space="preserve">by </t>
    </r>
    <r>
      <rPr>
        <b/>
        <u/>
        <sz val="14"/>
        <color rgb="FF3366FF"/>
        <rFont val="Verdana"/>
      </rPr>
      <t>ViolentZen.com</t>
    </r>
  </si>
  <si>
    <t>Version 1.2</t>
  </si>
  <si>
    <t>Click Here to Watch My Video on How to Use the Spreadsheet (Original)</t>
  </si>
  <si>
    <t>Front Squat</t>
  </si>
  <si>
    <t>Incline Bench</t>
  </si>
  <si>
    <t>Romanian Deads</t>
  </si>
  <si>
    <t>Wide Upright Row</t>
  </si>
  <si>
    <t>GM (Standing)</t>
  </si>
  <si>
    <t>Dbell Inc Bench</t>
  </si>
  <si>
    <t>Stiff Leg Deads</t>
  </si>
  <si>
    <t>Face Pulls</t>
  </si>
  <si>
    <t>GM (Dead)</t>
  </si>
  <si>
    <t>Cable Flyes</t>
  </si>
  <si>
    <t>Glute Ham Raise</t>
  </si>
  <si>
    <t>Shrugs</t>
  </si>
  <si>
    <t>GM (Seated)</t>
  </si>
  <si>
    <t>Dbell Flyes</t>
  </si>
  <si>
    <t>Reverse Hyper</t>
  </si>
  <si>
    <t>Overhand BB Curl</t>
  </si>
  <si>
    <t>Dbell Lunges</t>
  </si>
  <si>
    <t>Wide Dips</t>
  </si>
  <si>
    <t>Hip Thrusts</t>
  </si>
  <si>
    <t>Hammer Curl</t>
  </si>
  <si>
    <t>Barbell Lunges</t>
  </si>
  <si>
    <t>Close Grip Bench</t>
  </si>
  <si>
    <t>Farmer Walk</t>
  </si>
  <si>
    <t>EZ Bar Curl</t>
  </si>
  <si>
    <t>Leg Curl</t>
  </si>
  <si>
    <t>Back Extension</t>
  </si>
  <si>
    <t>JM Press</t>
  </si>
  <si>
    <t>Leg Ext</t>
  </si>
  <si>
    <t>French Press</t>
  </si>
  <si>
    <t>Skull Crushers</t>
  </si>
  <si>
    <t>Close Grip Dips</t>
  </si>
  <si>
    <t>Core Exercise</t>
  </si>
  <si>
    <t>Wed - ("Off")</t>
  </si>
  <si>
    <t>Sat or Sun ("Off")</t>
  </si>
  <si>
    <t>Landscape Layout</t>
  </si>
  <si>
    <t>www.ViolentZen.com</t>
  </si>
  <si>
    <t>&gt;&gt; Click Here to Watch the Version 1.2 UPDATE Video &lt;&lt;</t>
  </si>
  <si>
    <t>Click Here to GET NOTIFIED When I Update this Spreadsheet</t>
  </si>
  <si>
    <t>Copyright Violent Zen™ LLC</t>
  </si>
  <si>
    <t>Select LB's or KG's &gt;&gt;&gt;</t>
  </si>
  <si>
    <t>LB</t>
  </si>
  <si>
    <t>KG</t>
  </si>
  <si>
    <t>&lt;&lt;&lt;</t>
  </si>
  <si>
    <r>
      <t xml:space="preserve">Training Max usually should only increase 5lbs  (2.2679618 kg) for upper and 10lbs (4.5359237 kg) for lower.  </t>
    </r>
    <r>
      <rPr>
        <b/>
        <i/>
        <sz val="9"/>
        <color rgb="FFFF0000"/>
        <rFont val="Calibri"/>
        <scheme val="minor"/>
      </rPr>
      <t>You do NOT need to enter any numbers here unless you really want to manually adjust something.</t>
    </r>
    <r>
      <rPr>
        <i/>
        <sz val="9"/>
        <color rgb="FFFF0000"/>
        <rFont val="Calibri"/>
        <scheme val="minor"/>
      </rPr>
      <t xml:space="preserve"> You will need to enter numbers below in the yellow areas and possibly other areas if you want.</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</si>
</sst>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43" x14ac:knownFonts="1">
    <font>
      <sz val="11"/>
      <color theme="1"/>
      <name val="Calibri"/>
      <family val="2"/>
      <scheme val="minor"/>
    </font>
    <font>
      <sz val="11"/>
      <color indexed="8"/>
      <name val="Calibri"/>
      <family val="2"/>
    </font>
    <font>
      <b/>
      <u/>
      <sz val="11"/>
      <color indexed="8"/>
      <name val="Calibri"/>
      <family val="2"/>
    </font>
    <font>
      <sz val="8"/>
      <name val="Verdana"/>
    </font>
    <font>
      <sz val="8"/>
      <name val="Calibri"/>
      <family val="2"/>
    </font>
    <font>
      <b/>
      <sz val="11"/>
      <color theme="1"/>
      <name val="Calibri"/>
      <family val="2"/>
      <scheme val="minor"/>
    </font>
    <font>
      <sz val="11"/>
      <color rgb="FF000000"/>
      <name val="Calibri"/>
      <family val="2"/>
      <scheme val="minor"/>
    </font>
    <font>
      <u/>
      <sz val="11"/>
      <color theme="10"/>
      <name val="Calibri"/>
      <family val="2"/>
      <scheme val="minor"/>
    </font>
    <font>
      <u/>
      <sz val="11"/>
      <color theme="11"/>
      <name val="Calibri"/>
      <family val="2"/>
      <scheme val="minor"/>
    </font>
    <font>
      <sz val="11"/>
      <color rgb="FFFF0000"/>
      <name val="Calibri"/>
      <scheme val="minor"/>
    </font>
    <font>
      <i/>
      <sz val="9"/>
      <color theme="1"/>
      <name val="Calibri"/>
      <scheme val="minor"/>
    </font>
    <font>
      <sz val="10"/>
      <color rgb="FFFF0000"/>
      <name val="Calibri"/>
      <scheme val="minor"/>
    </font>
    <font>
      <sz val="9"/>
      <color theme="1"/>
      <name val="Calibri"/>
    </font>
    <font>
      <sz val="9"/>
      <color indexed="8"/>
      <name val="Calibri"/>
    </font>
    <font>
      <b/>
      <sz val="9"/>
      <color theme="1"/>
      <name val="Calibri"/>
    </font>
    <font>
      <b/>
      <u/>
      <sz val="10"/>
      <color indexed="8"/>
      <name val="Calibri"/>
    </font>
    <font>
      <b/>
      <sz val="10"/>
      <color theme="1"/>
      <name val="Calibri"/>
    </font>
    <font>
      <i/>
      <sz val="10"/>
      <color theme="1" tint="0.249977111117893"/>
      <name val="Calibri"/>
    </font>
    <font>
      <sz val="10"/>
      <color theme="1"/>
      <name val="Calibri"/>
    </font>
    <font>
      <sz val="10"/>
      <color theme="1" tint="0.499984740745262"/>
      <name val="Calibri"/>
    </font>
    <font>
      <sz val="10"/>
      <color theme="1" tint="0.249977111117893"/>
      <name val="Calibri"/>
    </font>
    <font>
      <sz val="10"/>
      <color rgb="FF000000"/>
      <name val="Calibri"/>
    </font>
    <font>
      <i/>
      <sz val="10"/>
      <color theme="1"/>
      <name val="Calibri"/>
    </font>
    <font>
      <b/>
      <sz val="13"/>
      <color indexed="8"/>
      <name val="Calibri"/>
    </font>
    <font>
      <sz val="8"/>
      <name val="Calibri"/>
      <family val="2"/>
      <scheme val="minor"/>
    </font>
    <font>
      <b/>
      <sz val="10"/>
      <color rgb="FF000000"/>
      <name val="Calibri"/>
      <scheme val="minor"/>
    </font>
    <font>
      <i/>
      <sz val="9"/>
      <color rgb="FFFF0000"/>
      <name val="Calibri"/>
      <scheme val="minor"/>
    </font>
    <font>
      <b/>
      <u/>
      <sz val="15"/>
      <color theme="10"/>
      <name val="Calibri"/>
      <scheme val="minor"/>
    </font>
    <font>
      <b/>
      <sz val="8"/>
      <color theme="1" tint="0.34998626667073579"/>
      <name val="Calibri"/>
    </font>
    <font>
      <b/>
      <sz val="9"/>
      <color theme="1" tint="0.34998626667073579"/>
      <name val="Calibri"/>
    </font>
    <font>
      <sz val="9"/>
      <color theme="1" tint="0.34998626667073579"/>
      <name val="Calibri"/>
    </font>
    <font>
      <b/>
      <sz val="26"/>
      <color indexed="9"/>
      <name val="Arial"/>
    </font>
    <font>
      <b/>
      <sz val="13"/>
      <color indexed="9"/>
      <name val="Arial"/>
    </font>
    <font>
      <i/>
      <sz val="13"/>
      <color indexed="9"/>
      <name val="Arial"/>
    </font>
    <font>
      <b/>
      <u/>
      <sz val="14"/>
      <color rgb="FF3366FF"/>
      <name val="Verdana"/>
    </font>
    <font>
      <u/>
      <sz val="14"/>
      <color rgb="FF3366FF"/>
      <name val="Verdana"/>
    </font>
    <font>
      <sz val="11"/>
      <color theme="0"/>
      <name val="Arial"/>
    </font>
    <font>
      <b/>
      <u/>
      <sz val="11"/>
      <color theme="10"/>
      <name val="Calibri"/>
      <scheme val="minor"/>
    </font>
    <font>
      <sz val="11"/>
      <color theme="0"/>
      <name val="Calibri"/>
      <scheme val="minor"/>
    </font>
    <font>
      <i/>
      <sz val="10"/>
      <color rgb="FF000000"/>
      <name val="Calibri"/>
    </font>
    <font>
      <b/>
      <i/>
      <sz val="11"/>
      <color rgb="FF000000"/>
      <name val="Calibri"/>
      <scheme val="minor"/>
    </font>
    <font>
      <b/>
      <sz val="12"/>
      <color rgb="FF000000"/>
      <name val="Calibri"/>
      <scheme val="minor"/>
    </font>
    <font>
      <b/>
      <i/>
      <sz val="9"/>
      <color rgb="FFFF0000"/>
      <name val="Calibri"/>
      <scheme val="minor"/>
    </font>
  </fonts>
  <fills count="9">
    <fill>
      <patternFill patternType="none"/>
    </fill>
    <fill>
      <patternFill patternType="gray125"/>
    </fill>
    <fill>
      <patternFill patternType="solid">
        <fgColor rgb="FFFFFF00"/>
        <bgColor indexed="64"/>
      </patternFill>
    </fill>
    <fill>
      <patternFill patternType="solid">
        <fgColor rgb="FFE9FF96"/>
        <bgColor indexed="64"/>
      </patternFill>
    </fill>
    <fill>
      <patternFill patternType="solid">
        <fgColor rgb="FFFFFF00"/>
        <bgColor rgb="FF000000"/>
      </patternFill>
    </fill>
    <fill>
      <patternFill patternType="solid">
        <fgColor theme="0" tint="-0.14999847407452621"/>
        <bgColor indexed="64"/>
      </patternFill>
    </fill>
    <fill>
      <patternFill patternType="solid">
        <fgColor rgb="FFE4FF83"/>
        <bgColor indexed="64"/>
      </patternFill>
    </fill>
    <fill>
      <patternFill patternType="solid">
        <fgColor indexed="8"/>
        <bgColor indexed="64"/>
      </patternFill>
    </fill>
    <fill>
      <patternFill patternType="solid">
        <fgColor theme="1"/>
        <bgColor indexed="64"/>
      </patternFill>
    </fill>
  </fills>
  <borders count="86">
    <border>
      <left/>
      <right/>
      <top/>
      <bottom/>
      <diagonal/>
    </border>
    <border>
      <left style="thick">
        <color auto="1"/>
      </left>
      <right/>
      <top style="thick">
        <color auto="1"/>
      </top>
      <bottom/>
      <diagonal/>
    </border>
    <border>
      <left/>
      <right/>
      <top style="thick">
        <color auto="1"/>
      </top>
      <bottom style="thick">
        <color auto="1"/>
      </bottom>
      <diagonal/>
    </border>
    <border>
      <left/>
      <right/>
      <top/>
      <bottom style="thick">
        <color auto="1"/>
      </bottom>
      <diagonal/>
    </border>
    <border>
      <left/>
      <right style="hair">
        <color auto="1"/>
      </right>
      <top style="thick">
        <color auto="1"/>
      </top>
      <bottom style="hair">
        <color auto="1"/>
      </bottom>
      <diagonal/>
    </border>
    <border>
      <left style="hair">
        <color auto="1"/>
      </left>
      <right style="thick">
        <color auto="1"/>
      </right>
      <top style="thick">
        <color auto="1"/>
      </top>
      <bottom style="hair">
        <color auto="1"/>
      </bottom>
      <diagonal/>
    </border>
    <border>
      <left/>
      <right style="hair">
        <color auto="1"/>
      </right>
      <top style="hair">
        <color auto="1"/>
      </top>
      <bottom style="hair">
        <color auto="1"/>
      </bottom>
      <diagonal/>
    </border>
    <border>
      <left style="hair">
        <color auto="1"/>
      </left>
      <right style="thick">
        <color auto="1"/>
      </right>
      <top style="hair">
        <color auto="1"/>
      </top>
      <bottom style="hair">
        <color auto="1"/>
      </bottom>
      <diagonal/>
    </border>
    <border>
      <left/>
      <right style="hair">
        <color auto="1"/>
      </right>
      <top style="hair">
        <color auto="1"/>
      </top>
      <bottom style="thick">
        <color auto="1"/>
      </bottom>
      <diagonal/>
    </border>
    <border>
      <left style="hair">
        <color auto="1"/>
      </left>
      <right style="thick">
        <color auto="1"/>
      </right>
      <top style="hair">
        <color auto="1"/>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style="thick">
        <color auto="1"/>
      </right>
      <top style="thick">
        <color auto="1"/>
      </top>
      <bottom style="thick">
        <color auto="1"/>
      </bottom>
      <diagonal/>
    </border>
    <border>
      <left style="thick">
        <color auto="1"/>
      </left>
      <right/>
      <top style="thick">
        <color auto="1"/>
      </top>
      <bottom style="thick">
        <color auto="1"/>
      </bottom>
      <diagonal/>
    </border>
    <border>
      <left/>
      <right/>
      <top style="thick">
        <color auto="1"/>
      </top>
      <bottom/>
      <diagonal/>
    </border>
    <border>
      <left/>
      <right style="hair">
        <color auto="1"/>
      </right>
      <top/>
      <bottom style="hair">
        <color auto="1"/>
      </bottom>
      <diagonal/>
    </border>
    <border>
      <left style="hair">
        <color auto="1"/>
      </left>
      <right style="thick">
        <color auto="1"/>
      </right>
      <top/>
      <bottom style="hair">
        <color auto="1"/>
      </bottom>
      <diagonal/>
    </border>
    <border>
      <left/>
      <right/>
      <top/>
      <bottom style="thin">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style="thick">
        <color auto="1"/>
      </bottom>
      <diagonal/>
    </border>
    <border>
      <left style="thick">
        <color auto="1"/>
      </left>
      <right style="hair">
        <color auto="1"/>
      </right>
      <top style="hair">
        <color auto="1"/>
      </top>
      <bottom style="hair">
        <color auto="1"/>
      </bottom>
      <diagonal/>
    </border>
    <border>
      <left style="thick">
        <color auto="1"/>
      </left>
      <right style="hair">
        <color auto="1"/>
      </right>
      <top style="hair">
        <color auto="1"/>
      </top>
      <bottom style="thick">
        <color auto="1"/>
      </bottom>
      <diagonal/>
    </border>
    <border>
      <left style="thick">
        <color auto="1"/>
      </left>
      <right style="hair">
        <color auto="1"/>
      </right>
      <top style="thick">
        <color auto="1"/>
      </top>
      <bottom style="hair">
        <color auto="1"/>
      </bottom>
      <diagonal/>
    </border>
    <border>
      <left style="hair">
        <color auto="1"/>
      </left>
      <right style="hair">
        <color auto="1"/>
      </right>
      <top style="thick">
        <color auto="1"/>
      </top>
      <bottom style="hair">
        <color auto="1"/>
      </bottom>
      <diagonal/>
    </border>
    <border>
      <left style="thick">
        <color auto="1"/>
      </left>
      <right style="hair">
        <color auto="1"/>
      </right>
      <top/>
      <bottom style="hair">
        <color auto="1"/>
      </bottom>
      <diagonal/>
    </border>
    <border>
      <left/>
      <right style="thick">
        <color auto="1"/>
      </right>
      <top style="hair">
        <color auto="1"/>
      </top>
      <bottom style="hair">
        <color auto="1"/>
      </bottom>
      <diagonal/>
    </border>
    <border>
      <left/>
      <right style="thick">
        <color auto="1"/>
      </right>
      <top style="hair">
        <color auto="1"/>
      </top>
      <bottom style="thick">
        <color auto="1"/>
      </bottom>
      <diagonal/>
    </border>
    <border>
      <left style="thick">
        <color auto="1"/>
      </left>
      <right style="thin">
        <color auto="1"/>
      </right>
      <top style="thin">
        <color auto="1"/>
      </top>
      <bottom style="thick">
        <color auto="1"/>
      </bottom>
      <diagonal/>
    </border>
    <border>
      <left/>
      <right/>
      <top style="thin">
        <color auto="1"/>
      </top>
      <bottom style="thick">
        <color auto="1"/>
      </bottom>
      <diagonal/>
    </border>
    <border>
      <left style="hair">
        <color auto="1"/>
      </left>
      <right style="thick">
        <color auto="1"/>
      </right>
      <top/>
      <bottom style="thick">
        <color auto="1"/>
      </bottom>
      <diagonal/>
    </border>
    <border>
      <left/>
      <right style="thick">
        <color auto="1"/>
      </right>
      <top style="thick">
        <color auto="1"/>
      </top>
      <bottom style="hair">
        <color auto="1"/>
      </bottom>
      <diagonal/>
    </border>
    <border>
      <left style="thick">
        <color auto="1"/>
      </left>
      <right style="medium">
        <color auto="1"/>
      </right>
      <top style="thick">
        <color auto="1"/>
      </top>
      <bottom/>
      <diagonal/>
    </border>
    <border>
      <left style="thick">
        <color auto="1"/>
      </left>
      <right style="medium">
        <color auto="1"/>
      </right>
      <top/>
      <bottom/>
      <diagonal/>
    </border>
    <border>
      <left style="thick">
        <color auto="1"/>
      </left>
      <right style="medium">
        <color auto="1"/>
      </right>
      <top/>
      <bottom style="thick">
        <color auto="1"/>
      </bottom>
      <diagonal/>
    </border>
    <border>
      <left style="thick">
        <color auto="1"/>
      </left>
      <right style="thick">
        <color auto="1"/>
      </right>
      <top style="thick">
        <color auto="1"/>
      </top>
      <bottom style="thick">
        <color auto="1"/>
      </bottom>
      <diagonal/>
    </border>
    <border>
      <left style="thick">
        <color auto="1"/>
      </left>
      <right/>
      <top style="thick">
        <color auto="1"/>
      </top>
      <bottom style="thin">
        <color auto="1"/>
      </bottom>
      <diagonal/>
    </border>
    <border>
      <left/>
      <right style="thick">
        <color auto="1"/>
      </right>
      <top style="thick">
        <color auto="1"/>
      </top>
      <bottom style="thin">
        <color auto="1"/>
      </bottom>
      <diagonal/>
    </border>
    <border>
      <left style="hair">
        <color auto="1"/>
      </left>
      <right/>
      <top style="hair">
        <color auto="1"/>
      </top>
      <bottom style="thick">
        <color auto="1"/>
      </bottom>
      <diagonal/>
    </border>
    <border>
      <left/>
      <right/>
      <top style="thick">
        <color auto="1"/>
      </top>
      <bottom style="hair">
        <color auto="1"/>
      </bottom>
      <diagonal/>
    </border>
    <border>
      <left/>
      <right/>
      <top style="hair">
        <color auto="1"/>
      </top>
      <bottom style="hair">
        <color auto="1"/>
      </bottom>
      <diagonal/>
    </border>
    <border>
      <left/>
      <right/>
      <top style="hair">
        <color auto="1"/>
      </top>
      <bottom style="thick">
        <color auto="1"/>
      </bottom>
      <diagonal/>
    </border>
    <border>
      <left/>
      <right/>
      <top style="thick">
        <color auto="1"/>
      </top>
      <bottom style="thin">
        <color auto="1"/>
      </bottom>
      <diagonal/>
    </border>
    <border>
      <left/>
      <right/>
      <top/>
      <bottom style="hair">
        <color auto="1"/>
      </bottom>
      <diagonal/>
    </border>
    <border>
      <left style="thick">
        <color auto="1"/>
      </left>
      <right/>
      <top style="thick">
        <color auto="1"/>
      </top>
      <bottom style="hair">
        <color auto="1"/>
      </bottom>
      <diagonal/>
    </border>
    <border>
      <left style="thick">
        <color auto="1"/>
      </left>
      <right/>
      <top style="hair">
        <color auto="1"/>
      </top>
      <bottom style="hair">
        <color auto="1"/>
      </bottom>
      <diagonal/>
    </border>
    <border>
      <left style="thick">
        <color auto="1"/>
      </left>
      <right/>
      <top style="hair">
        <color auto="1"/>
      </top>
      <bottom style="thick">
        <color auto="1"/>
      </bottom>
      <diagonal/>
    </border>
    <border>
      <left style="hair">
        <color auto="1"/>
      </left>
      <right style="thick">
        <color auto="1"/>
      </right>
      <top style="thin">
        <color auto="1"/>
      </top>
      <bottom style="thick">
        <color auto="1"/>
      </bottom>
      <diagonal/>
    </border>
    <border>
      <left style="thin">
        <color auto="1"/>
      </left>
      <right/>
      <top style="thin">
        <color auto="1"/>
      </top>
      <bottom style="thick">
        <color auto="1"/>
      </bottom>
      <diagonal/>
    </border>
    <border>
      <left style="hair">
        <color auto="1"/>
      </left>
      <right/>
      <top style="thick">
        <color auto="1"/>
      </top>
      <bottom style="hair">
        <color auto="1"/>
      </bottom>
      <diagonal/>
    </border>
    <border>
      <left style="hair">
        <color auto="1"/>
      </left>
      <right/>
      <top/>
      <bottom style="hair">
        <color auto="1"/>
      </bottom>
      <diagonal/>
    </border>
    <border>
      <left style="hair">
        <color auto="1"/>
      </left>
      <right/>
      <top style="hair">
        <color auto="1"/>
      </top>
      <bottom style="hair">
        <color auto="1"/>
      </bottom>
      <diagonal/>
    </border>
    <border>
      <left style="hair">
        <color auto="1"/>
      </left>
      <right/>
      <top/>
      <bottom style="thick">
        <color auto="1"/>
      </bottom>
      <diagonal/>
    </border>
    <border>
      <left style="hair">
        <color auto="1"/>
      </left>
      <right/>
      <top/>
      <bottom/>
      <diagonal/>
    </border>
    <border>
      <left/>
      <right style="hair">
        <color auto="1"/>
      </right>
      <top/>
      <bottom/>
      <diagonal/>
    </border>
    <border>
      <left style="hair">
        <color auto="1"/>
      </left>
      <right style="thick">
        <color auto="1"/>
      </right>
      <top style="hair">
        <color auto="1"/>
      </top>
      <bottom/>
      <diagonal/>
    </border>
    <border>
      <left style="hair">
        <color auto="1"/>
      </left>
      <right style="thick">
        <color auto="1"/>
      </right>
      <top/>
      <bottom/>
      <diagonal/>
    </border>
    <border>
      <left style="thick">
        <color auto="1"/>
      </left>
      <right style="thick">
        <color auto="1"/>
      </right>
      <top style="hair">
        <color auto="1"/>
      </top>
      <bottom style="hair">
        <color auto="1"/>
      </bottom>
      <diagonal/>
    </border>
    <border>
      <left style="thick">
        <color auto="1"/>
      </left>
      <right style="thick">
        <color auto="1"/>
      </right>
      <top style="hair">
        <color auto="1"/>
      </top>
      <bottom style="thick">
        <color auto="1"/>
      </bottom>
      <diagonal/>
    </border>
    <border>
      <left style="thick">
        <color auto="1"/>
      </left>
      <right style="thick">
        <color auto="1"/>
      </right>
      <top/>
      <bottom style="hair">
        <color auto="1"/>
      </bottom>
      <diagonal/>
    </border>
    <border>
      <left style="medium">
        <color auto="1"/>
      </left>
      <right/>
      <top style="thick">
        <color auto="1"/>
      </top>
      <bottom/>
      <diagonal/>
    </border>
    <border>
      <left style="medium">
        <color auto="1"/>
      </left>
      <right/>
      <top/>
      <bottom/>
      <diagonal/>
    </border>
    <border>
      <left style="medium">
        <color auto="1"/>
      </left>
      <right/>
      <top/>
      <bottom style="thin">
        <color auto="1"/>
      </bottom>
      <diagonal/>
    </border>
    <border>
      <left style="thick">
        <color auto="1"/>
      </left>
      <right style="hair">
        <color auto="1"/>
      </right>
      <top style="hair">
        <color auto="1"/>
      </top>
      <bottom style="thin">
        <color auto="1"/>
      </bottom>
      <diagonal/>
    </border>
    <border>
      <left style="hair">
        <color auto="1"/>
      </left>
      <right/>
      <top style="hair">
        <color auto="1"/>
      </top>
      <bottom style="thin">
        <color auto="1"/>
      </bottom>
      <diagonal/>
    </border>
    <border>
      <left style="hair">
        <color auto="1"/>
      </left>
      <right style="thick">
        <color auto="1"/>
      </right>
      <top style="hair">
        <color auto="1"/>
      </top>
      <bottom style="thin">
        <color auto="1"/>
      </bottom>
      <diagonal/>
    </border>
    <border>
      <left/>
      <right style="hair">
        <color auto="1"/>
      </right>
      <top style="hair">
        <color auto="1"/>
      </top>
      <bottom style="thin">
        <color auto="1"/>
      </bottom>
      <diagonal/>
    </border>
    <border>
      <left/>
      <right/>
      <top style="hair">
        <color auto="1"/>
      </top>
      <bottom style="thin">
        <color auto="1"/>
      </bottom>
      <diagonal/>
    </border>
    <border>
      <left style="hair">
        <color auto="1"/>
      </left>
      <right style="hair">
        <color auto="1"/>
      </right>
      <top style="thin">
        <color auto="1"/>
      </top>
      <bottom style="thick">
        <color auto="1"/>
      </bottom>
      <diagonal/>
    </border>
    <border>
      <left style="thick">
        <color auto="1"/>
      </left>
      <right/>
      <top style="thin">
        <color auto="1"/>
      </top>
      <bottom style="thick">
        <color auto="1"/>
      </bottom>
      <diagonal/>
    </border>
    <border>
      <left style="hair">
        <color auto="1"/>
      </left>
      <right/>
      <top style="hair">
        <color auto="1"/>
      </top>
      <bottom/>
      <diagonal/>
    </border>
    <border>
      <left/>
      <right style="hair">
        <color auto="1"/>
      </right>
      <top style="hair">
        <color auto="1"/>
      </top>
      <bottom/>
      <diagonal/>
    </border>
    <border>
      <left style="thick">
        <color auto="1"/>
      </left>
      <right style="hair">
        <color auto="1"/>
      </right>
      <top style="thin">
        <color auto="1"/>
      </top>
      <bottom style="hair">
        <color auto="1"/>
      </bottom>
      <diagonal/>
    </border>
    <border>
      <left style="hair">
        <color auto="1"/>
      </left>
      <right/>
      <top style="thin">
        <color auto="1"/>
      </top>
      <bottom style="hair">
        <color auto="1"/>
      </bottom>
      <diagonal/>
    </border>
    <border>
      <left style="hair">
        <color auto="1"/>
      </left>
      <right style="thick">
        <color auto="1"/>
      </right>
      <top style="thin">
        <color auto="1"/>
      </top>
      <bottom style="hair">
        <color auto="1"/>
      </bottom>
      <diagonal/>
    </border>
    <border>
      <left/>
      <right style="hair">
        <color auto="1"/>
      </right>
      <top style="thin">
        <color auto="1"/>
      </top>
      <bottom style="hair">
        <color auto="1"/>
      </bottom>
      <diagonal/>
    </border>
    <border>
      <left/>
      <right/>
      <top style="hair">
        <color auto="1"/>
      </top>
      <bottom/>
      <diagonal/>
    </border>
    <border>
      <left/>
      <right style="hair">
        <color auto="1"/>
      </right>
      <top/>
      <bottom style="thick">
        <color auto="1"/>
      </bottom>
      <diagonal/>
    </border>
    <border>
      <left style="thick">
        <color auto="1"/>
      </left>
      <right style="thick">
        <color auto="1"/>
      </right>
      <top style="thick">
        <color auto="1"/>
      </top>
      <bottom style="hair">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style="medium">
        <color auto="1"/>
      </right>
      <top style="thin">
        <color auto="1"/>
      </top>
      <bottom/>
      <diagonal/>
    </border>
    <border>
      <left style="medium">
        <color auto="1"/>
      </left>
      <right style="medium">
        <color auto="1"/>
      </right>
      <top style="medium">
        <color auto="1"/>
      </top>
      <bottom style="hair">
        <color auto="1"/>
      </bottom>
      <diagonal/>
    </border>
    <border>
      <left style="medium">
        <color auto="1"/>
      </left>
      <right style="medium">
        <color auto="1"/>
      </right>
      <top style="hair">
        <color auto="1"/>
      </top>
      <bottom style="hair">
        <color auto="1"/>
      </bottom>
      <diagonal/>
    </border>
    <border>
      <left style="medium">
        <color auto="1"/>
      </left>
      <right style="medium">
        <color auto="1"/>
      </right>
      <top style="hair">
        <color auto="1"/>
      </top>
      <bottom style="medium">
        <color auto="1"/>
      </bottom>
      <diagonal/>
    </border>
  </borders>
  <cellStyleXfs count="109">
    <xf numFmtId="0" fontId="0" fillId="0" borderId="0"/>
    <xf numFmtId="9" fontId="1" fillId="0" borderId="0" applyFon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cellStyleXfs>
  <cellXfs count="247">
    <xf numFmtId="0" fontId="0" fillId="0" borderId="0" xfId="0"/>
    <xf numFmtId="0" fontId="0" fillId="0" borderId="0" xfId="0" applyAlignment="1">
      <alignment horizontal="center"/>
    </xf>
    <xf numFmtId="0" fontId="6" fillId="0" borderId="0" xfId="0" applyFont="1"/>
    <xf numFmtId="0" fontId="6" fillId="0" borderId="0" xfId="0" applyFont="1" applyAlignment="1">
      <alignment horizontal="right"/>
    </xf>
    <xf numFmtId="0" fontId="15" fillId="0" borderId="27" xfId="0" applyFont="1" applyBorder="1" applyAlignment="1">
      <alignment horizontal="center"/>
    </xf>
    <xf numFmtId="0" fontId="15" fillId="0" borderId="28" xfId="0" applyFont="1" applyBorder="1" applyAlignment="1">
      <alignment horizontal="center"/>
    </xf>
    <xf numFmtId="0" fontId="15" fillId="0" borderId="47" xfId="0" applyFont="1" applyBorder="1" applyAlignment="1">
      <alignment horizontal="center"/>
    </xf>
    <xf numFmtId="0" fontId="15" fillId="0" borderId="46" xfId="0" applyFont="1" applyBorder="1" applyAlignment="1">
      <alignment horizontal="center"/>
    </xf>
    <xf numFmtId="0" fontId="13" fillId="0" borderId="22" xfId="0" applyFont="1" applyBorder="1" applyAlignment="1">
      <alignment horizontal="center"/>
    </xf>
    <xf numFmtId="0" fontId="13" fillId="0" borderId="20" xfId="0" applyFont="1" applyBorder="1" applyAlignment="1">
      <alignment horizontal="center"/>
    </xf>
    <xf numFmtId="0" fontId="13" fillId="0" borderId="21" xfId="0" applyFont="1" applyBorder="1" applyAlignment="1">
      <alignment horizontal="center"/>
    </xf>
    <xf numFmtId="0" fontId="17" fillId="0" borderId="48" xfId="0" applyFont="1" applyBorder="1" applyAlignment="1">
      <alignment horizontal="center"/>
    </xf>
    <xf numFmtId="0" fontId="17" fillId="0" borderId="5" xfId="0" applyFont="1" applyBorder="1" applyAlignment="1">
      <alignment horizontal="center"/>
    </xf>
    <xf numFmtId="0" fontId="17" fillId="0" borderId="49" xfId="0" applyFont="1" applyBorder="1" applyAlignment="1">
      <alignment horizontal="center"/>
    </xf>
    <xf numFmtId="0" fontId="17" fillId="0" borderId="16" xfId="0" applyFont="1" applyBorder="1" applyAlignment="1">
      <alignment horizontal="center"/>
    </xf>
    <xf numFmtId="0" fontId="18" fillId="0" borderId="49" xfId="0" applyFont="1" applyBorder="1" applyAlignment="1">
      <alignment horizontal="center"/>
    </xf>
    <xf numFmtId="0" fontId="18" fillId="0" borderId="16" xfId="0" applyFont="1" applyBorder="1" applyAlignment="1">
      <alignment horizontal="center"/>
    </xf>
    <xf numFmtId="0" fontId="18" fillId="0" borderId="20" xfId="0" applyFont="1" applyBorder="1" applyAlignment="1">
      <alignment horizontal="center"/>
    </xf>
    <xf numFmtId="0" fontId="18" fillId="0" borderId="50" xfId="0" applyFont="1" applyBorder="1" applyAlignment="1">
      <alignment horizontal="center"/>
    </xf>
    <xf numFmtId="0" fontId="18" fillId="0" borderId="7" xfId="0" applyFont="1" applyBorder="1" applyAlignment="1">
      <alignment horizontal="center"/>
    </xf>
    <xf numFmtId="0" fontId="18" fillId="0" borderId="6" xfId="0" applyFont="1" applyBorder="1" applyAlignment="1">
      <alignment horizontal="center"/>
    </xf>
    <xf numFmtId="0" fontId="18" fillId="0" borderId="37" xfId="0" applyFont="1" applyBorder="1" applyAlignment="1">
      <alignment horizontal="center"/>
    </xf>
    <xf numFmtId="0" fontId="18" fillId="0" borderId="54" xfId="0" applyFont="1" applyBorder="1" applyAlignment="1">
      <alignment horizontal="center"/>
    </xf>
    <xf numFmtId="0" fontId="18" fillId="0" borderId="9" xfId="0" applyFont="1" applyBorder="1" applyAlignment="1">
      <alignment horizontal="center"/>
    </xf>
    <xf numFmtId="0" fontId="18" fillId="0" borderId="8" xfId="0" applyFont="1" applyBorder="1" applyAlignment="1">
      <alignment horizontal="center"/>
    </xf>
    <xf numFmtId="1" fontId="17" fillId="0" borderId="22" xfId="0" applyNumberFormat="1" applyFont="1" applyBorder="1" applyAlignment="1">
      <alignment horizontal="center"/>
    </xf>
    <xf numFmtId="1" fontId="17" fillId="0" borderId="4" xfId="0" applyNumberFormat="1" applyFont="1" applyBorder="1" applyAlignment="1">
      <alignment horizontal="center"/>
    </xf>
    <xf numFmtId="0" fontId="20" fillId="0" borderId="48" xfId="0" applyFont="1" applyBorder="1" applyAlignment="1">
      <alignment horizontal="center"/>
    </xf>
    <xf numFmtId="0" fontId="20" fillId="0" borderId="5" xfId="0" applyFont="1" applyBorder="1" applyAlignment="1">
      <alignment horizontal="center"/>
    </xf>
    <xf numFmtId="1" fontId="17" fillId="0" borderId="20" xfId="0" applyNumberFormat="1" applyFont="1" applyBorder="1" applyAlignment="1">
      <alignment horizontal="center"/>
    </xf>
    <xf numFmtId="1" fontId="17" fillId="0" borderId="6" xfId="0" applyNumberFormat="1" applyFont="1" applyBorder="1" applyAlignment="1">
      <alignment horizontal="center"/>
    </xf>
    <xf numFmtId="0" fontId="20" fillId="0" borderId="50" xfId="0" applyFont="1" applyBorder="1" applyAlignment="1">
      <alignment horizontal="center"/>
    </xf>
    <xf numFmtId="0" fontId="20" fillId="0" borderId="7" xfId="0" applyFont="1" applyBorder="1" applyAlignment="1">
      <alignment horizontal="center"/>
    </xf>
    <xf numFmtId="0" fontId="21" fillId="0" borderId="49" xfId="0" applyFont="1" applyBorder="1" applyAlignment="1">
      <alignment horizontal="center"/>
    </xf>
    <xf numFmtId="0" fontId="21" fillId="0" borderId="16" xfId="0" applyFont="1" applyBorder="1" applyAlignment="1">
      <alignment horizontal="center"/>
    </xf>
    <xf numFmtId="0" fontId="18" fillId="0" borderId="48" xfId="0" applyFont="1" applyBorder="1"/>
    <xf numFmtId="0" fontId="18" fillId="0" borderId="5" xfId="0" applyFont="1" applyBorder="1"/>
    <xf numFmtId="0" fontId="18" fillId="0" borderId="4" xfId="0" applyFont="1" applyBorder="1"/>
    <xf numFmtId="0" fontId="18" fillId="0" borderId="48" xfId="0" applyFont="1" applyFill="1" applyBorder="1"/>
    <xf numFmtId="0" fontId="18" fillId="0" borderId="5" xfId="0" applyFont="1" applyFill="1" applyBorder="1"/>
    <xf numFmtId="0" fontId="18" fillId="0" borderId="50" xfId="0" applyFont="1" applyBorder="1"/>
    <xf numFmtId="0" fontId="18" fillId="0" borderId="7" xfId="0" applyFont="1" applyBorder="1"/>
    <xf numFmtId="0" fontId="18" fillId="0" borderId="6" xfId="0" applyFont="1" applyBorder="1"/>
    <xf numFmtId="0" fontId="21" fillId="0" borderId="51" xfId="0" applyFont="1" applyBorder="1" applyAlignment="1">
      <alignment horizontal="center"/>
    </xf>
    <xf numFmtId="0" fontId="21" fillId="0" borderId="29" xfId="0" applyFont="1" applyBorder="1" applyAlignment="1">
      <alignment horizontal="center"/>
    </xf>
    <xf numFmtId="0" fontId="18" fillId="0" borderId="22" xfId="0" applyFont="1" applyBorder="1"/>
    <xf numFmtId="0" fontId="18" fillId="0" borderId="23" xfId="0" applyFont="1" applyBorder="1"/>
    <xf numFmtId="0" fontId="18" fillId="0" borderId="20" xfId="0" applyFont="1" applyBorder="1"/>
    <xf numFmtId="0" fontId="18" fillId="0" borderId="18" xfId="0" applyFont="1" applyBorder="1"/>
    <xf numFmtId="0" fontId="18" fillId="0" borderId="21" xfId="0" applyFont="1" applyBorder="1"/>
    <xf numFmtId="0" fontId="18" fillId="0" borderId="37" xfId="0" applyFont="1" applyBorder="1"/>
    <xf numFmtId="0" fontId="18" fillId="0" borderId="9" xfId="0" applyFont="1" applyBorder="1"/>
    <xf numFmtId="0" fontId="18" fillId="0" borderId="8" xfId="0" applyFont="1" applyBorder="1"/>
    <xf numFmtId="0" fontId="18" fillId="0" borderId="19" xfId="0" applyFont="1" applyBorder="1"/>
    <xf numFmtId="0" fontId="18" fillId="3" borderId="21" xfId="0" applyFont="1" applyFill="1" applyBorder="1" applyAlignment="1">
      <alignment horizontal="center"/>
    </xf>
    <xf numFmtId="0" fontId="18" fillId="0" borderId="22" xfId="0" applyFont="1" applyBorder="1" applyAlignment="1">
      <alignment horizontal="center"/>
    </xf>
    <xf numFmtId="0" fontId="18" fillId="0" borderId="21" xfId="0" applyFont="1" applyBorder="1" applyAlignment="1">
      <alignment horizontal="center"/>
    </xf>
    <xf numFmtId="14" fontId="6" fillId="4" borderId="18" xfId="0" applyNumberFormat="1" applyFont="1" applyFill="1" applyBorder="1"/>
    <xf numFmtId="0" fontId="18" fillId="0" borderId="39" xfId="0" applyFont="1" applyBorder="1"/>
    <xf numFmtId="0" fontId="18" fillId="0" borderId="40" xfId="0" applyFont="1" applyBorder="1"/>
    <xf numFmtId="0" fontId="18" fillId="0" borderId="38" xfId="0" applyFont="1" applyBorder="1"/>
    <xf numFmtId="0" fontId="18" fillId="0" borderId="14" xfId="0" applyFont="1" applyFill="1" applyBorder="1"/>
    <xf numFmtId="0" fontId="18" fillId="0" borderId="0" xfId="0" applyFont="1" applyFill="1" applyBorder="1"/>
    <xf numFmtId="0" fontId="18" fillId="0" borderId="3" xfId="0" applyFont="1" applyFill="1" applyBorder="1"/>
    <xf numFmtId="0" fontId="5" fillId="0" borderId="0" xfId="0" applyFont="1" applyBorder="1" applyAlignment="1">
      <alignment horizontal="center" vertical="center" textRotation="90"/>
    </xf>
    <xf numFmtId="0" fontId="18" fillId="0" borderId="63" xfId="0" applyFont="1" applyBorder="1" applyAlignment="1">
      <alignment horizontal="center"/>
    </xf>
    <xf numFmtId="0" fontId="18" fillId="0" borderId="64" xfId="0" applyFont="1" applyBorder="1" applyAlignment="1">
      <alignment horizontal="center"/>
    </xf>
    <xf numFmtId="0" fontId="15" fillId="0" borderId="68" xfId="0" applyFont="1" applyBorder="1" applyAlignment="1">
      <alignment horizontal="center"/>
    </xf>
    <xf numFmtId="0" fontId="15" fillId="0" borderId="67" xfId="0" applyFont="1" applyBorder="1" applyAlignment="1">
      <alignment horizontal="center"/>
    </xf>
    <xf numFmtId="0" fontId="10" fillId="0" borderId="0" xfId="0" applyFont="1" applyBorder="1" applyAlignment="1">
      <alignment vertical="center" wrapText="1"/>
    </xf>
    <xf numFmtId="0" fontId="16" fillId="0" borderId="0" xfId="0" applyFont="1" applyBorder="1" applyAlignment="1">
      <alignment horizontal="center" vertical="center" textRotation="90"/>
    </xf>
    <xf numFmtId="0" fontId="18" fillId="0" borderId="69" xfId="0" applyFont="1" applyBorder="1" applyAlignment="1">
      <alignment horizontal="center"/>
    </xf>
    <xf numFmtId="0" fontId="18" fillId="0" borderId="72" xfId="0" applyFont="1" applyBorder="1" applyAlignment="1">
      <alignment horizontal="center"/>
    </xf>
    <xf numFmtId="0" fontId="18" fillId="0" borderId="73" xfId="0" applyFont="1" applyBorder="1" applyAlignment="1">
      <alignment horizontal="center"/>
    </xf>
    <xf numFmtId="0" fontId="21" fillId="0" borderId="72" xfId="0" applyFont="1" applyBorder="1" applyAlignment="1">
      <alignment horizontal="center"/>
    </xf>
    <xf numFmtId="0" fontId="21" fillId="0" borderId="73" xfId="0" applyFont="1" applyBorder="1" applyAlignment="1">
      <alignment horizontal="center"/>
    </xf>
    <xf numFmtId="0" fontId="6" fillId="0" borderId="76" xfId="0" applyFont="1" applyBorder="1"/>
    <xf numFmtId="1" fontId="13" fillId="0" borderId="5" xfId="0" applyNumberFormat="1" applyFont="1" applyBorder="1" applyAlignment="1">
      <alignment horizontal="center"/>
    </xf>
    <xf numFmtId="1" fontId="13" fillId="0" borderId="7" xfId="0" applyNumberFormat="1" applyFont="1" applyBorder="1" applyAlignment="1">
      <alignment horizontal="center"/>
    </xf>
    <xf numFmtId="1" fontId="13" fillId="0" borderId="9" xfId="0" applyNumberFormat="1" applyFont="1" applyBorder="1" applyAlignment="1">
      <alignment horizontal="center"/>
    </xf>
    <xf numFmtId="0" fontId="25" fillId="0" borderId="0" xfId="0" applyFont="1"/>
    <xf numFmtId="1" fontId="12" fillId="0" borderId="5" xfId="0" applyNumberFormat="1" applyFont="1" applyBorder="1" applyAlignment="1">
      <alignment horizontal="center"/>
    </xf>
    <xf numFmtId="1" fontId="12" fillId="0" borderId="7" xfId="0" applyNumberFormat="1" applyFont="1" applyBorder="1" applyAlignment="1">
      <alignment horizontal="center"/>
    </xf>
    <xf numFmtId="1" fontId="12" fillId="0" borderId="9" xfId="0" applyNumberFormat="1" applyFont="1" applyBorder="1" applyAlignment="1">
      <alignment horizontal="center"/>
    </xf>
    <xf numFmtId="1" fontId="17" fillId="0" borderId="48" xfId="0" applyNumberFormat="1" applyFont="1" applyBorder="1" applyAlignment="1">
      <alignment horizontal="center"/>
    </xf>
    <xf numFmtId="1" fontId="17" fillId="0" borderId="5" xfId="0" applyNumberFormat="1" applyFont="1" applyBorder="1" applyAlignment="1">
      <alignment horizontal="center"/>
    </xf>
    <xf numFmtId="1" fontId="20" fillId="0" borderId="4" xfId="0" applyNumberFormat="1" applyFont="1" applyBorder="1" applyAlignment="1">
      <alignment horizontal="center"/>
    </xf>
    <xf numFmtId="1" fontId="17" fillId="0" borderId="24" xfId="0" applyNumberFormat="1" applyFont="1" applyBorder="1" applyAlignment="1">
      <alignment horizontal="center"/>
    </xf>
    <xf numFmtId="1" fontId="17" fillId="0" borderId="50" xfId="0" applyNumberFormat="1" applyFont="1" applyBorder="1" applyAlignment="1">
      <alignment horizontal="center"/>
    </xf>
    <xf numFmtId="1" fontId="17" fillId="0" borderId="16" xfId="0" applyNumberFormat="1" applyFont="1" applyBorder="1" applyAlignment="1">
      <alignment horizontal="center"/>
    </xf>
    <xf numFmtId="1" fontId="17" fillId="0" borderId="15" xfId="0" applyNumberFormat="1" applyFont="1" applyBorder="1" applyAlignment="1">
      <alignment horizontal="center"/>
    </xf>
    <xf numFmtId="1" fontId="17" fillId="0" borderId="7" xfId="0" applyNumberFormat="1" applyFont="1" applyBorder="1" applyAlignment="1">
      <alignment horizontal="center"/>
    </xf>
    <xf numFmtId="1" fontId="20" fillId="0" borderId="6" xfId="0" applyNumberFormat="1" applyFont="1" applyBorder="1" applyAlignment="1">
      <alignment horizontal="center"/>
    </xf>
    <xf numFmtId="1" fontId="18" fillId="0" borderId="24" xfId="0" applyNumberFormat="1" applyFont="1" applyBorder="1" applyAlignment="1">
      <alignment horizontal="center"/>
    </xf>
    <xf numFmtId="1" fontId="18" fillId="0" borderId="50" xfId="0" applyNumberFormat="1" applyFont="1" applyBorder="1" applyAlignment="1">
      <alignment horizontal="center"/>
    </xf>
    <xf numFmtId="1" fontId="18" fillId="0" borderId="7" xfId="0" applyNumberFormat="1" applyFont="1" applyBorder="1" applyAlignment="1">
      <alignment horizontal="center"/>
    </xf>
    <xf numFmtId="1" fontId="18" fillId="0" borderId="6" xfId="0" applyNumberFormat="1" applyFont="1" applyBorder="1" applyAlignment="1">
      <alignment horizontal="center"/>
    </xf>
    <xf numFmtId="1" fontId="18" fillId="0" borderId="20" xfId="0" applyNumberFormat="1" applyFont="1" applyBorder="1" applyAlignment="1">
      <alignment horizontal="center"/>
    </xf>
    <xf numFmtId="1" fontId="18" fillId="0" borderId="62" xfId="0" applyNumberFormat="1" applyFont="1" applyBorder="1" applyAlignment="1">
      <alignment horizontal="center"/>
    </xf>
    <xf numFmtId="1" fontId="18" fillId="3" borderId="24" xfId="0" applyNumberFormat="1" applyFont="1" applyFill="1" applyBorder="1" applyAlignment="1">
      <alignment horizontal="center"/>
    </xf>
    <xf numFmtId="1" fontId="18" fillId="0" borderId="72" xfId="0" applyNumberFormat="1" applyFont="1" applyBorder="1" applyAlignment="1">
      <alignment horizontal="center"/>
    </xf>
    <xf numFmtId="1" fontId="18" fillId="0" borderId="73" xfId="0" applyNumberFormat="1" applyFont="1" applyBorder="1" applyAlignment="1">
      <alignment horizontal="center"/>
    </xf>
    <xf numFmtId="1" fontId="18" fillId="0" borderId="74" xfId="0" applyNumberFormat="1" applyFont="1" applyBorder="1" applyAlignment="1">
      <alignment horizontal="center"/>
    </xf>
    <xf numFmtId="1" fontId="18" fillId="3" borderId="20" xfId="0" applyNumberFormat="1" applyFont="1" applyFill="1" applyBorder="1" applyAlignment="1">
      <alignment horizontal="center"/>
    </xf>
    <xf numFmtId="1" fontId="18" fillId="3" borderId="21" xfId="0" applyNumberFormat="1" applyFont="1" applyFill="1" applyBorder="1" applyAlignment="1">
      <alignment horizontal="center"/>
    </xf>
    <xf numFmtId="1" fontId="18" fillId="0" borderId="37" xfId="0" applyNumberFormat="1" applyFont="1" applyBorder="1" applyAlignment="1">
      <alignment horizontal="center"/>
    </xf>
    <xf numFmtId="1" fontId="18" fillId="0" borderId="54" xfId="0" applyNumberFormat="1" applyFont="1" applyBorder="1" applyAlignment="1">
      <alignment horizontal="center"/>
    </xf>
    <xf numFmtId="1" fontId="18" fillId="0" borderId="9" xfId="0" applyNumberFormat="1" applyFont="1" applyBorder="1" applyAlignment="1">
      <alignment horizontal="center"/>
    </xf>
    <xf numFmtId="1" fontId="18" fillId="0" borderId="8" xfId="0" applyNumberFormat="1" applyFont="1" applyBorder="1" applyAlignment="1">
      <alignment horizontal="center"/>
    </xf>
    <xf numFmtId="1" fontId="18" fillId="0" borderId="16" xfId="0" applyNumberFormat="1" applyFont="1" applyBorder="1" applyAlignment="1">
      <alignment horizontal="center"/>
    </xf>
    <xf numFmtId="1" fontId="18" fillId="0" borderId="15" xfId="0" applyNumberFormat="1" applyFont="1" applyBorder="1" applyAlignment="1">
      <alignment horizontal="center"/>
    </xf>
    <xf numFmtId="1" fontId="21" fillId="0" borderId="49" xfId="0" applyNumberFormat="1" applyFont="1" applyBorder="1" applyAlignment="1">
      <alignment horizontal="center"/>
    </xf>
    <xf numFmtId="1" fontId="21" fillId="0" borderId="16" xfId="0" applyNumberFormat="1" applyFont="1" applyBorder="1" applyAlignment="1">
      <alignment horizontal="center"/>
    </xf>
    <xf numFmtId="1" fontId="21" fillId="0" borderId="50" xfId="0" applyNumberFormat="1" applyFont="1" applyBorder="1"/>
    <xf numFmtId="1" fontId="21" fillId="0" borderId="16" xfId="0" applyNumberFormat="1" applyFont="1" applyBorder="1"/>
    <xf numFmtId="1" fontId="21" fillId="0" borderId="51" xfId="0" applyNumberFormat="1" applyFont="1" applyBorder="1" applyAlignment="1">
      <alignment horizontal="center"/>
    </xf>
    <xf numFmtId="1" fontId="21" fillId="0" borderId="29" xfId="0" applyNumberFormat="1" applyFont="1" applyBorder="1" applyAlignment="1">
      <alignment horizontal="center"/>
    </xf>
    <xf numFmtId="1" fontId="18" fillId="3" borderId="71" xfId="0" applyNumberFormat="1" applyFont="1" applyFill="1" applyBorder="1" applyAlignment="1">
      <alignment horizontal="center"/>
    </xf>
    <xf numFmtId="1" fontId="17" fillId="0" borderId="49" xfId="0" applyNumberFormat="1" applyFont="1" applyBorder="1" applyAlignment="1">
      <alignment horizontal="center"/>
    </xf>
    <xf numFmtId="1" fontId="18" fillId="0" borderId="49" xfId="0" applyNumberFormat="1" applyFont="1" applyBorder="1" applyAlignment="1">
      <alignment horizontal="center"/>
    </xf>
    <xf numFmtId="1" fontId="19" fillId="0" borderId="63" xfId="0" applyNumberFormat="1" applyFont="1" applyBorder="1" applyAlignment="1">
      <alignment horizontal="left"/>
    </xf>
    <xf numFmtId="1" fontId="19" fillId="0" borderId="64" xfId="0" applyNumberFormat="1" applyFont="1" applyBorder="1" applyAlignment="1">
      <alignment horizontal="left"/>
    </xf>
    <xf numFmtId="1" fontId="18" fillId="0" borderId="65" xfId="0" applyNumberFormat="1" applyFont="1" applyBorder="1" applyAlignment="1">
      <alignment horizontal="center"/>
    </xf>
    <xf numFmtId="1" fontId="18" fillId="0" borderId="39" xfId="0" applyNumberFormat="1" applyFont="1" applyBorder="1" applyAlignment="1">
      <alignment horizontal="center"/>
    </xf>
    <xf numFmtId="1" fontId="19" fillId="0" borderId="66" xfId="0" applyNumberFormat="1" applyFont="1" applyBorder="1" applyAlignment="1">
      <alignment horizontal="left"/>
    </xf>
    <xf numFmtId="1" fontId="18" fillId="0" borderId="55" xfId="0" applyNumberFormat="1" applyFont="1" applyBorder="1" applyAlignment="1">
      <alignment horizontal="center"/>
    </xf>
    <xf numFmtId="1" fontId="18" fillId="0" borderId="53" xfId="0" applyNumberFormat="1" applyFont="1" applyBorder="1" applyAlignment="1">
      <alignment horizontal="center"/>
    </xf>
    <xf numFmtId="1" fontId="18" fillId="0" borderId="52" xfId="0" applyNumberFormat="1" applyFont="1" applyBorder="1" applyAlignment="1">
      <alignment horizontal="center"/>
    </xf>
    <xf numFmtId="1" fontId="18" fillId="3" borderId="71" xfId="0" applyNumberFormat="1" applyFont="1" applyFill="1" applyBorder="1" applyAlignment="1" applyProtection="1">
      <alignment horizontal="center"/>
      <protection locked="0"/>
    </xf>
    <xf numFmtId="1" fontId="18" fillId="3" borderId="20" xfId="0" applyNumberFormat="1" applyFont="1" applyFill="1" applyBorder="1" applyAlignment="1" applyProtection="1">
      <alignment horizontal="center"/>
      <protection locked="0"/>
    </xf>
    <xf numFmtId="1" fontId="18" fillId="3" borderId="21" xfId="0" applyNumberFormat="1" applyFont="1" applyFill="1" applyBorder="1" applyAlignment="1" applyProtection="1">
      <alignment horizontal="center"/>
      <protection locked="0"/>
    </xf>
    <xf numFmtId="14" fontId="6" fillId="4" borderId="18" xfId="0" applyNumberFormat="1" applyFont="1" applyFill="1" applyBorder="1" applyProtection="1">
      <protection locked="0"/>
    </xf>
    <xf numFmtId="1" fontId="0" fillId="0" borderId="0" xfId="0" applyNumberFormat="1"/>
    <xf numFmtId="0" fontId="22" fillId="0" borderId="0" xfId="0" applyFont="1" applyAlignment="1">
      <alignment horizontal="right"/>
    </xf>
    <xf numFmtId="0" fontId="28" fillId="0" borderId="34" xfId="0" applyFont="1" applyBorder="1" applyAlignment="1">
      <alignment horizontal="center"/>
    </xf>
    <xf numFmtId="0" fontId="29" fillId="0" borderId="13" xfId="0" applyFont="1" applyBorder="1" applyAlignment="1">
      <alignment horizontal="center"/>
    </xf>
    <xf numFmtId="1" fontId="30" fillId="0" borderId="77" xfId="0" applyNumberFormat="1" applyFont="1" applyBorder="1" applyAlignment="1">
      <alignment horizontal="center"/>
    </xf>
    <xf numFmtId="1" fontId="30" fillId="0" borderId="5" xfId="0" applyNumberFormat="1" applyFont="1" applyBorder="1" applyAlignment="1">
      <alignment horizontal="center"/>
    </xf>
    <xf numFmtId="1" fontId="30" fillId="0" borderId="22" xfId="0" applyNumberFormat="1" applyFont="1" applyBorder="1" applyAlignment="1"/>
    <xf numFmtId="1" fontId="30" fillId="0" borderId="56" xfId="0" applyNumberFormat="1" applyFont="1" applyBorder="1" applyAlignment="1">
      <alignment horizontal="center"/>
    </xf>
    <xf numFmtId="1" fontId="30" fillId="0" borderId="7" xfId="0" applyNumberFormat="1" applyFont="1" applyBorder="1" applyAlignment="1">
      <alignment horizontal="center"/>
    </xf>
    <xf numFmtId="1" fontId="30" fillId="0" borderId="20" xfId="0" applyNumberFormat="1" applyFont="1" applyBorder="1" applyAlignment="1"/>
    <xf numFmtId="1" fontId="30" fillId="0" borderId="57" xfId="0" applyNumberFormat="1" applyFont="1" applyBorder="1" applyAlignment="1">
      <alignment horizontal="center"/>
    </xf>
    <xf numFmtId="1" fontId="30" fillId="0" borderId="9" xfId="0" applyNumberFormat="1" applyFont="1" applyBorder="1" applyAlignment="1">
      <alignment horizontal="center"/>
    </xf>
    <xf numFmtId="1" fontId="30" fillId="0" borderId="21" xfId="0" applyNumberFormat="1" applyFont="1" applyBorder="1" applyAlignment="1"/>
    <xf numFmtId="1" fontId="18" fillId="6" borderId="20" xfId="0" applyNumberFormat="1" applyFont="1" applyFill="1" applyBorder="1" applyAlignment="1">
      <alignment horizontal="center"/>
    </xf>
    <xf numFmtId="0" fontId="18" fillId="6" borderId="42" xfId="0" applyFont="1" applyFill="1" applyBorder="1"/>
    <xf numFmtId="0" fontId="18" fillId="6" borderId="39" xfId="0" applyFont="1" applyFill="1" applyBorder="1"/>
    <xf numFmtId="0" fontId="18" fillId="6" borderId="40" xfId="0" applyFont="1" applyFill="1" applyBorder="1"/>
    <xf numFmtId="0" fontId="29" fillId="0" borderId="13" xfId="0" applyFont="1" applyBorder="1" applyAlignment="1">
      <alignment horizontal="center"/>
    </xf>
    <xf numFmtId="0" fontId="0" fillId="8" borderId="60" xfId="0" applyFill="1" applyBorder="1"/>
    <xf numFmtId="0" fontId="0" fillId="8" borderId="0" xfId="0" applyFill="1" applyBorder="1"/>
    <xf numFmtId="0" fontId="36" fillId="7" borderId="0" xfId="0" applyFont="1" applyFill="1" applyBorder="1" applyAlignment="1">
      <alignment vertical="center"/>
    </xf>
    <xf numFmtId="0" fontId="36" fillId="7" borderId="81" xfId="0" applyFont="1" applyFill="1" applyBorder="1" applyAlignment="1">
      <alignment horizontal="right" vertical="center"/>
    </xf>
    <xf numFmtId="0" fontId="27" fillId="0" borderId="0" xfId="60" applyFont="1" applyAlignment="1"/>
    <xf numFmtId="0" fontId="5" fillId="0" borderId="82" xfId="0" applyFont="1" applyBorder="1" applyAlignment="1">
      <alignment horizontal="center"/>
    </xf>
    <xf numFmtId="0" fontId="0" fillId="2" borderId="83" xfId="0" applyFill="1" applyBorder="1"/>
    <xf numFmtId="0" fontId="0" fillId="2" borderId="84" xfId="0" applyFill="1" applyBorder="1"/>
    <xf numFmtId="0" fontId="6" fillId="4" borderId="84" xfId="0" applyFont="1" applyFill="1" applyBorder="1"/>
    <xf numFmtId="0" fontId="0" fillId="2" borderId="85" xfId="0" applyFill="1" applyBorder="1"/>
    <xf numFmtId="0" fontId="0" fillId="0" borderId="0" xfId="0" applyAlignment="1">
      <alignment vertical="center"/>
    </xf>
    <xf numFmtId="9" fontId="18" fillId="0" borderId="3" xfId="1" applyFont="1" applyFill="1" applyBorder="1"/>
    <xf numFmtId="0" fontId="6" fillId="0" borderId="52" xfId="0" applyFont="1" applyBorder="1"/>
    <xf numFmtId="0" fontId="38" fillId="0" borderId="0" xfId="0" applyFont="1" applyAlignment="1">
      <alignment horizontal="center"/>
    </xf>
    <xf numFmtId="0" fontId="27" fillId="0" borderId="0" xfId="60" applyFont="1" applyAlignment="1">
      <alignment horizontal="right" vertical="center"/>
    </xf>
    <xf numFmtId="0" fontId="27" fillId="0" borderId="0" xfId="60" applyFont="1" applyAlignment="1">
      <alignment horizontal="center" vertical="center"/>
    </xf>
    <xf numFmtId="0" fontId="27" fillId="0" borderId="0" xfId="60" applyFont="1" applyAlignment="1">
      <alignment horizontal="left" vertical="center"/>
    </xf>
    <xf numFmtId="0" fontId="31" fillId="7" borderId="78" xfId="0" applyFont="1" applyFill="1" applyBorder="1" applyAlignment="1">
      <alignment horizontal="center"/>
    </xf>
    <xf numFmtId="0" fontId="31" fillId="7" borderId="79" xfId="0" applyFont="1" applyFill="1" applyBorder="1" applyAlignment="1">
      <alignment horizontal="center"/>
    </xf>
    <xf numFmtId="0" fontId="31" fillId="7" borderId="80" xfId="0" applyFont="1" applyFill="1" applyBorder="1" applyAlignment="1">
      <alignment horizontal="center"/>
    </xf>
    <xf numFmtId="0" fontId="32" fillId="7" borderId="60" xfId="0" applyFont="1" applyFill="1" applyBorder="1" applyAlignment="1">
      <alignment horizontal="center"/>
    </xf>
    <xf numFmtId="0" fontId="32" fillId="7" borderId="0" xfId="0" applyFont="1" applyFill="1" applyBorder="1" applyAlignment="1">
      <alignment horizontal="center"/>
    </xf>
    <xf numFmtId="0" fontId="32" fillId="7" borderId="81" xfId="0" applyFont="1" applyFill="1" applyBorder="1" applyAlignment="1">
      <alignment horizontal="center"/>
    </xf>
    <xf numFmtId="0" fontId="33" fillId="7" borderId="60" xfId="0" applyFont="1" applyFill="1" applyBorder="1" applyAlignment="1">
      <alignment horizontal="center" vertical="center"/>
    </xf>
    <xf numFmtId="0" fontId="33" fillId="7" borderId="0" xfId="0" applyFont="1" applyFill="1" applyBorder="1" applyAlignment="1">
      <alignment horizontal="center" vertical="center"/>
    </xf>
    <xf numFmtId="0" fontId="33" fillId="7" borderId="81" xfId="0" applyFont="1" applyFill="1" applyBorder="1" applyAlignment="1">
      <alignment horizontal="center" vertical="center"/>
    </xf>
    <xf numFmtId="0" fontId="34" fillId="7" borderId="0" xfId="60" applyFont="1" applyFill="1" applyBorder="1" applyAlignment="1" applyProtection="1">
      <alignment horizontal="center" vertical="center"/>
    </xf>
    <xf numFmtId="0" fontId="16" fillId="0" borderId="35" xfId="0" applyFont="1" applyBorder="1" applyAlignment="1">
      <alignment horizontal="center"/>
    </xf>
    <xf numFmtId="0" fontId="16" fillId="0" borderId="41" xfId="0" applyFont="1" applyBorder="1" applyAlignment="1">
      <alignment horizontal="center"/>
    </xf>
    <xf numFmtId="0" fontId="16" fillId="0" borderId="36" xfId="0" applyFont="1" applyBorder="1" applyAlignment="1">
      <alignment horizontal="center"/>
    </xf>
    <xf numFmtId="0" fontId="11" fillId="0" borderId="31" xfId="0" applyFont="1" applyBorder="1" applyAlignment="1">
      <alignment horizontal="center" vertical="center" textRotation="90"/>
    </xf>
    <xf numFmtId="0" fontId="11" fillId="0" borderId="32" xfId="0" applyFont="1" applyBorder="1" applyAlignment="1">
      <alignment horizontal="center" vertical="center" textRotation="90"/>
    </xf>
    <xf numFmtId="0" fontId="11" fillId="0" borderId="33" xfId="0" applyFont="1" applyBorder="1" applyAlignment="1">
      <alignment horizontal="center" vertical="center" textRotation="90"/>
    </xf>
    <xf numFmtId="0" fontId="5" fillId="5" borderId="31" xfId="0" applyFont="1" applyFill="1" applyBorder="1" applyAlignment="1">
      <alignment horizontal="center" vertical="center" textRotation="90"/>
    </xf>
    <xf numFmtId="0" fontId="5" fillId="5" borderId="32" xfId="0" applyFont="1" applyFill="1" applyBorder="1" applyAlignment="1">
      <alignment horizontal="center" vertical="center" textRotation="90"/>
    </xf>
    <xf numFmtId="0" fontId="5" fillId="5" borderId="33" xfId="0" applyFont="1" applyFill="1" applyBorder="1" applyAlignment="1">
      <alignment horizontal="center" vertical="center" textRotation="90"/>
    </xf>
    <xf numFmtId="0" fontId="23" fillId="0" borderId="59" xfId="0" applyFont="1" applyBorder="1" applyAlignment="1">
      <alignment horizontal="center" vertical="center" textRotation="45"/>
    </xf>
    <xf numFmtId="0" fontId="23" fillId="0" borderId="60" xfId="0" applyFont="1" applyBorder="1" applyAlignment="1">
      <alignment horizontal="center" vertical="center" textRotation="45"/>
    </xf>
    <xf numFmtId="0" fontId="23" fillId="0" borderId="61" xfId="0" applyFont="1" applyBorder="1" applyAlignment="1">
      <alignment horizontal="center" vertical="center" textRotation="45"/>
    </xf>
    <xf numFmtId="0" fontId="5" fillId="0" borderId="31" xfId="0" applyFont="1" applyBorder="1" applyAlignment="1">
      <alignment horizontal="center" vertical="center" textRotation="90"/>
    </xf>
    <xf numFmtId="0" fontId="5" fillId="0" borderId="32" xfId="0" applyFont="1" applyBorder="1" applyAlignment="1">
      <alignment horizontal="center" vertical="center" textRotation="90"/>
    </xf>
    <xf numFmtId="0" fontId="5" fillId="0" borderId="33" xfId="0" applyFont="1" applyBorder="1" applyAlignment="1">
      <alignment horizontal="center" vertical="center" textRotation="90"/>
    </xf>
    <xf numFmtId="1" fontId="13" fillId="0" borderId="43" xfId="0" applyNumberFormat="1" applyFont="1" applyBorder="1" applyAlignment="1">
      <alignment horizontal="center"/>
    </xf>
    <xf numFmtId="1" fontId="13" fillId="0" borderId="4" xfId="0" applyNumberFormat="1" applyFont="1" applyBorder="1" applyAlignment="1">
      <alignment horizontal="center"/>
    </xf>
    <xf numFmtId="1" fontId="13" fillId="0" borderId="44" xfId="0" applyNumberFormat="1" applyFont="1" applyBorder="1" applyAlignment="1">
      <alignment horizontal="center"/>
    </xf>
    <xf numFmtId="1" fontId="13" fillId="0" borderId="6" xfId="0" applyNumberFormat="1" applyFont="1" applyBorder="1" applyAlignment="1">
      <alignment horizontal="center"/>
    </xf>
    <xf numFmtId="1" fontId="13" fillId="0" borderId="45" xfId="0" applyNumberFormat="1" applyFont="1" applyBorder="1" applyAlignment="1">
      <alignment horizontal="center"/>
    </xf>
    <xf numFmtId="1" fontId="13" fillId="0" borderId="8" xfId="0" applyNumberFormat="1" applyFont="1" applyBorder="1" applyAlignment="1">
      <alignment horizontal="center"/>
    </xf>
    <xf numFmtId="0" fontId="14" fillId="0" borderId="13" xfId="0" applyFont="1" applyBorder="1" applyAlignment="1">
      <alignment horizontal="center"/>
    </xf>
    <xf numFmtId="0" fontId="14" fillId="0" borderId="2" xfId="0" applyFont="1" applyBorder="1" applyAlignment="1">
      <alignment horizontal="center"/>
    </xf>
    <xf numFmtId="0" fontId="14" fillId="0" borderId="12" xfId="0" applyFont="1" applyBorder="1" applyAlignment="1">
      <alignment horizontal="center"/>
    </xf>
    <xf numFmtId="0" fontId="9" fillId="0" borderId="31" xfId="0" applyFont="1" applyBorder="1" applyAlignment="1">
      <alignment horizontal="center" vertical="center" textRotation="90"/>
    </xf>
    <xf numFmtId="0" fontId="9" fillId="0" borderId="32" xfId="0" applyFont="1" applyBorder="1" applyAlignment="1">
      <alignment horizontal="center" vertical="center" textRotation="90"/>
    </xf>
    <xf numFmtId="0" fontId="9" fillId="0" borderId="33" xfId="0" applyFont="1" applyBorder="1" applyAlignment="1">
      <alignment horizontal="center" vertical="center" textRotation="90"/>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14" fillId="0" borderId="34" xfId="0" applyFont="1" applyBorder="1" applyAlignment="1">
      <alignment horizontal="center"/>
    </xf>
    <xf numFmtId="1" fontId="13" fillId="2" borderId="58" xfId="0" applyNumberFormat="1" applyFont="1" applyFill="1" applyBorder="1" applyAlignment="1">
      <alignment horizontal="center"/>
    </xf>
    <xf numFmtId="1" fontId="13" fillId="2" borderId="56" xfId="0" applyNumberFormat="1" applyFont="1" applyFill="1" applyBorder="1" applyAlignment="1">
      <alignment horizontal="center"/>
    </xf>
    <xf numFmtId="1" fontId="13" fillId="2" borderId="57" xfId="0" applyNumberFormat="1" applyFont="1" applyFill="1" applyBorder="1" applyAlignment="1">
      <alignment horizontal="center"/>
    </xf>
    <xf numFmtId="0" fontId="13" fillId="2" borderId="58" xfId="0" applyFont="1" applyFill="1" applyBorder="1" applyAlignment="1">
      <alignment horizontal="center"/>
    </xf>
    <xf numFmtId="0" fontId="13" fillId="2" borderId="56" xfId="0" applyFont="1" applyFill="1" applyBorder="1" applyAlignment="1">
      <alignment horizontal="center"/>
    </xf>
    <xf numFmtId="0" fontId="13" fillId="2" borderId="57" xfId="0" applyFont="1" applyFill="1" applyBorder="1" applyAlignment="1">
      <alignment horizontal="center"/>
    </xf>
    <xf numFmtId="0" fontId="21" fillId="0" borderId="3" xfId="0" applyFont="1" applyFill="1" applyBorder="1" applyAlignment="1">
      <alignment horizontal="right"/>
    </xf>
    <xf numFmtId="0" fontId="37" fillId="0" borderId="3" xfId="60" applyFont="1" applyBorder="1" applyAlignment="1">
      <alignment horizontal="center"/>
    </xf>
    <xf numFmtId="0" fontId="30" fillId="0" borderId="48" xfId="0" applyFont="1" applyBorder="1" applyAlignment="1">
      <alignment horizontal="center"/>
    </xf>
    <xf numFmtId="0" fontId="30" fillId="0" borderId="30" xfId="0" applyFont="1" applyBorder="1" applyAlignment="1">
      <alignment horizontal="center"/>
    </xf>
    <xf numFmtId="0" fontId="30" fillId="0" borderId="50" xfId="0" applyFont="1" applyBorder="1" applyAlignment="1">
      <alignment horizontal="center"/>
    </xf>
    <xf numFmtId="0" fontId="30" fillId="0" borderId="25" xfId="0" applyFont="1" applyBorder="1" applyAlignment="1">
      <alignment horizontal="center"/>
    </xf>
    <xf numFmtId="0" fontId="30" fillId="0" borderId="37" xfId="0" applyFont="1" applyBorder="1" applyAlignment="1">
      <alignment horizontal="center"/>
    </xf>
    <xf numFmtId="0" fontId="30" fillId="0" borderId="26" xfId="0" applyFont="1" applyBorder="1" applyAlignment="1">
      <alignment horizontal="center"/>
    </xf>
    <xf numFmtId="1" fontId="30" fillId="0" borderId="22" xfId="0" applyNumberFormat="1" applyFont="1" applyBorder="1" applyAlignment="1">
      <alignment horizontal="center"/>
    </xf>
    <xf numFmtId="1" fontId="30" fillId="0" borderId="23" xfId="0" applyNumberFormat="1" applyFont="1" applyBorder="1" applyAlignment="1">
      <alignment horizontal="center"/>
    </xf>
    <xf numFmtId="1" fontId="30" fillId="0" borderId="20" xfId="0" applyNumberFormat="1" applyFont="1" applyBorder="1" applyAlignment="1">
      <alignment horizontal="center"/>
    </xf>
    <xf numFmtId="1" fontId="30" fillId="0" borderId="18" xfId="0" applyNumberFormat="1" applyFont="1" applyBorder="1" applyAlignment="1">
      <alignment horizontal="center"/>
    </xf>
    <xf numFmtId="1" fontId="30" fillId="0" borderId="21" xfId="0" applyNumberFormat="1" applyFont="1" applyBorder="1" applyAlignment="1">
      <alignment horizontal="center"/>
    </xf>
    <xf numFmtId="1" fontId="30" fillId="0" borderId="19" xfId="0" applyNumberFormat="1" applyFont="1" applyBorder="1" applyAlignment="1">
      <alignment horizontal="center"/>
    </xf>
    <xf numFmtId="0" fontId="29" fillId="0" borderId="13" xfId="0" applyFont="1" applyBorder="1" applyAlignment="1">
      <alignment horizontal="center"/>
    </xf>
    <xf numFmtId="0" fontId="29" fillId="0" borderId="2" xfId="0" applyFont="1" applyBorder="1" applyAlignment="1">
      <alignment horizontal="center"/>
    </xf>
    <xf numFmtId="0" fontId="29" fillId="0" borderId="12" xfId="0" applyFont="1" applyBorder="1" applyAlignment="1">
      <alignment horizontal="center"/>
    </xf>
    <xf numFmtId="0" fontId="5" fillId="0" borderId="17" xfId="0" applyFont="1" applyBorder="1" applyAlignment="1">
      <alignment horizontal="center"/>
    </xf>
    <xf numFmtId="0" fontId="14" fillId="0" borderId="1" xfId="0" applyFont="1" applyBorder="1" applyAlignment="1">
      <alignment horizontal="center"/>
    </xf>
    <xf numFmtId="0" fontId="14" fillId="0" borderId="14" xfId="0" applyFont="1" applyBorder="1" applyAlignment="1">
      <alignment horizontal="center"/>
    </xf>
    <xf numFmtId="164" fontId="12" fillId="0" borderId="5" xfId="0" applyNumberFormat="1" applyFont="1" applyBorder="1" applyAlignment="1">
      <alignment horizontal="center"/>
    </xf>
    <xf numFmtId="164" fontId="12" fillId="0" borderId="7" xfId="0" applyNumberFormat="1" applyFont="1" applyBorder="1" applyAlignment="1">
      <alignment horizontal="center"/>
    </xf>
    <xf numFmtId="164" fontId="12" fillId="0" borderId="9" xfId="0" applyNumberFormat="1" applyFont="1" applyBorder="1" applyAlignment="1">
      <alignment horizontal="center"/>
    </xf>
    <xf numFmtId="0" fontId="39" fillId="0" borderId="3" xfId="0" applyFont="1" applyFill="1" applyBorder="1" applyAlignment="1">
      <alignment horizontal="right"/>
    </xf>
    <xf numFmtId="0" fontId="26" fillId="0" borderId="75" xfId="0" applyFont="1" applyBorder="1" applyAlignment="1">
      <alignment horizontal="left" vertical="center" wrapText="1"/>
    </xf>
    <xf numFmtId="0" fontId="26" fillId="0" borderId="70" xfId="0" applyFont="1" applyBorder="1" applyAlignment="1">
      <alignment horizontal="left" vertical="center" wrapText="1"/>
    </xf>
    <xf numFmtId="0" fontId="26" fillId="0" borderId="0" xfId="0" applyFont="1" applyBorder="1" applyAlignment="1">
      <alignment horizontal="left" vertical="center" wrapText="1"/>
    </xf>
    <xf numFmtId="0" fontId="26" fillId="0" borderId="53" xfId="0" applyFont="1" applyBorder="1" applyAlignment="1">
      <alignment horizontal="left" vertical="center" wrapText="1"/>
    </xf>
    <xf numFmtId="0" fontId="26" fillId="0" borderId="3" xfId="0" applyFont="1" applyBorder="1" applyAlignment="1">
      <alignment horizontal="left" vertical="center" wrapText="1"/>
    </xf>
    <xf numFmtId="0" fontId="26" fillId="0" borderId="76" xfId="0" applyFont="1" applyBorder="1" applyAlignment="1">
      <alignment horizontal="left" vertical="center" wrapText="1"/>
    </xf>
    <xf numFmtId="0" fontId="40" fillId="0" borderId="3" xfId="0" applyFont="1" applyBorder="1" applyAlignment="1">
      <alignment horizontal="right" vertical="center"/>
    </xf>
    <xf numFmtId="0" fontId="40" fillId="0" borderId="76" xfId="0" applyFont="1" applyBorder="1" applyAlignment="1">
      <alignment horizontal="right" vertical="center"/>
    </xf>
    <xf numFmtId="0" fontId="5" fillId="0" borderId="0" xfId="0" applyFont="1"/>
    <xf numFmtId="14" fontId="41" fillId="4" borderId="18" xfId="0" applyNumberFormat="1" applyFont="1" applyFill="1" applyBorder="1" applyAlignment="1">
      <alignment horizontal="center" vertical="center"/>
    </xf>
  </cellXfs>
  <cellStyles count="109">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cellStyle name="Normal" xfId="0" builtinId="0"/>
    <cellStyle name="Percent" xfId="1" builtinId="5"/>
  </cellStyles>
  <dxfs count="0"/>
  <tableStyles count="0" defaultTableStyle="TableStyleMedium9" defaultPivotStyle="PivotStyleLight16"/>
  <colors>
    <indexedColors>
      <rgbColor rgb="00000000"/>
      <rgbColor rgb="00FFFFFF"/>
      <rgbColor rgb="00DD0806"/>
      <rgbColor rgb="001FB714"/>
      <rgbColor rgb="000000D4"/>
      <rgbColor rgb="00FCF305"/>
      <rgbColor rgb="00F20884"/>
      <rgbColor rgb="0000ABEA"/>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11" Type="http://schemas.openxmlformats.org/officeDocument/2006/relationships/styles" Target="styles.xml"/><Relationship Id="rId12" Type="http://schemas.openxmlformats.org/officeDocument/2006/relationships/sharedStrings" Target="sharedStrings.xml"/><Relationship Id="rId13"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hyperlink" Target="http://llconnect.co/vzhome/"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19878</xdr:colOff>
      <xdr:row>9</xdr:row>
      <xdr:rowOff>121478</xdr:rowOff>
    </xdr:from>
    <xdr:to>
      <xdr:col>10</xdr:col>
      <xdr:colOff>77304</xdr:colOff>
      <xdr:row>96</xdr:row>
      <xdr:rowOff>88349</xdr:rowOff>
    </xdr:to>
    <xdr:sp macro="" textlink="">
      <xdr:nvSpPr>
        <xdr:cNvPr id="2" name="TextBox 1"/>
        <xdr:cNvSpPr txBox="1"/>
      </xdr:nvSpPr>
      <xdr:spPr>
        <a:xfrm>
          <a:off x="19878" y="1060174"/>
          <a:ext cx="8340035" cy="1533939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2200" b="1">
              <a:solidFill>
                <a:srgbClr val="FF0000"/>
              </a:solidFill>
            </a:rPr>
            <a:t>! READ THIS NOW !</a:t>
          </a:r>
        </a:p>
        <a:p>
          <a:pPr algn="ctr"/>
          <a:r>
            <a:rPr lang="en-US" sz="1700" b="1"/>
            <a:t>*** DESTRUCTIONS ***</a:t>
          </a:r>
        </a:p>
        <a:p>
          <a:pPr algn="ctr"/>
          <a:endParaRPr lang="en-US" sz="1700" b="1" u="sng"/>
        </a:p>
        <a:p>
          <a:r>
            <a:rPr lang="en-US" sz="1700" b="1"/>
            <a:t>GENERAL INFO </a:t>
          </a:r>
          <a:r>
            <a:rPr lang="en-US" sz="1500" b="1"/>
            <a:t>(and "Off</a:t>
          </a:r>
          <a:r>
            <a:rPr lang="en-US" sz="1500" b="1" baseline="0"/>
            <a:t> Days")</a:t>
          </a:r>
          <a:r>
            <a:rPr lang="en-US" sz="1700" b="1"/>
            <a:t>:</a:t>
          </a:r>
        </a:p>
        <a:p>
          <a:r>
            <a:rPr lang="en-US" sz="1500"/>
            <a:t>This is</a:t>
          </a:r>
          <a:r>
            <a:rPr lang="en-US" sz="1500" baseline="0"/>
            <a:t> based on a </a:t>
          </a:r>
          <a:r>
            <a:rPr lang="en-US" sz="1500" b="1" baseline="0"/>
            <a:t>4 day split </a:t>
          </a:r>
          <a:r>
            <a:rPr lang="en-US" sz="1500" baseline="0"/>
            <a:t>with 2 "off" days where you perform any other assistance work you'd like.  These "off" days are not required but I like to use them for "play days", GPP, conditioning, etc...</a:t>
          </a:r>
        </a:p>
        <a:p>
          <a:endParaRPr lang="en-US" sz="1500"/>
        </a:p>
        <a:p>
          <a:r>
            <a:rPr lang="en-US" sz="1500" b="1"/>
            <a:t>Off Days:  </a:t>
          </a:r>
          <a:r>
            <a:rPr lang="en-US" sz="1500"/>
            <a:t>I left what I started with in the off day fields as an example.  You can do conditioning or whatever.  I don't think there's any really correct way to have your "off" day, just don't overdo it!  (Do what works best for you and start out with something simple)</a:t>
          </a:r>
        </a:p>
        <a:p>
          <a:endParaRPr lang="en-US" sz="1500" baseline="0"/>
        </a:p>
        <a:p>
          <a:r>
            <a:rPr lang="en-US" sz="1500" baseline="0"/>
            <a:t>--&gt; The 4 day split will print on 1 page (Off days will print on a separate page.  </a:t>
          </a:r>
          <a:r>
            <a:rPr lang="en-US" sz="1500" b="1" baseline="0"/>
            <a:t>I like to print double sided)</a:t>
          </a:r>
          <a:r>
            <a:rPr lang="en-US" sz="1500" baseline="0"/>
            <a:t>.   It will not print your maxes.  How often do you really need to reference your max in the gym?  Me, never, so feel free to change the print area if you want.</a:t>
          </a:r>
        </a:p>
        <a:p>
          <a:endParaRPr lang="en-US" sz="1500" baseline="0"/>
        </a:p>
        <a:p>
          <a:r>
            <a:rPr lang="en-US" sz="1700" b="1" baseline="0"/>
            <a:t>ASSISTANCE EXERCISES:</a:t>
          </a:r>
        </a:p>
        <a:p>
          <a:r>
            <a:rPr lang="en-US" sz="1500" baseline="0"/>
            <a:t>You can modify/add/remove assistance exercises and play with increasing the weight between weeks/cycles.  I normally do 2 assistance exercises and 1 ab exercise for each wkout.</a:t>
          </a:r>
        </a:p>
        <a:p>
          <a:endParaRPr lang="en-US" sz="1500" baseline="0"/>
        </a:p>
        <a:p>
          <a:r>
            <a:rPr lang="en-US" sz="1500" baseline="0"/>
            <a:t>Depending on the exercise, </a:t>
          </a:r>
          <a:r>
            <a:rPr lang="en-US" sz="1500" b="0" baseline="0"/>
            <a:t>assistance exercises </a:t>
          </a:r>
          <a:r>
            <a:rPr lang="en-US" sz="1500" baseline="0"/>
            <a:t>can be anywhere from 3-5 sets x 10 reps to 20 reps.  Typically I only do 5 x 10 but sometimes will change it up for something like lunges (total 5 x 12 reps, not per leg) or if it's heavier I might do 4x8.  Also, with abs I normally do 5x13 unless I'm doing a superset.  Then I'll do something like 3x7 supersetting 2 ab exercises.</a:t>
          </a:r>
        </a:p>
        <a:p>
          <a:endParaRPr lang="en-US" sz="1500" baseline="0"/>
        </a:p>
        <a:p>
          <a:r>
            <a:rPr lang="en-US" sz="1500" baseline="0"/>
            <a:t>For assistance exercises, you only need to enter the first weight (in light yellow boxes) and the % increase (in the yellow box at top) to calculate weeks 2-4).  OR do it manually.</a:t>
          </a:r>
        </a:p>
        <a:p>
          <a:endParaRPr lang="en-US" sz="1500" baseline="0"/>
        </a:p>
        <a:p>
          <a:r>
            <a:rPr lang="en-US" sz="1500" b="1" baseline="0"/>
            <a:t>------------------------------------------</a:t>
          </a:r>
        </a:p>
        <a:p>
          <a:r>
            <a:rPr lang="en-US" sz="1500" b="1" i="1" u="sng" baseline="0"/>
            <a:t>PROGRAM MODIFICATION</a:t>
          </a:r>
          <a:r>
            <a:rPr lang="en-US" sz="1500" baseline="0"/>
            <a:t>:  I thought the 3rd warmup set of the 1st week (3x5 work sets) was a little too close in weight to the 1st work set so the warmup sets are 40%, 47%, 55% of your 90% max.  (The other weeks, 3x3, and 5-3-1 are still 40,50,60% for warmup.)</a:t>
          </a:r>
        </a:p>
        <a:p>
          <a:r>
            <a:rPr lang="en-US" sz="1500" b="1" baseline="0"/>
            <a:t>-----------------------------------------</a:t>
          </a:r>
        </a:p>
        <a:p>
          <a:endParaRPr lang="en-US" sz="1500" baseline="0"/>
        </a:p>
        <a:p>
          <a:r>
            <a:rPr lang="en-US" sz="1700" b="1" baseline="0"/>
            <a:t>CYCLE 1 TAB (First 4 weeks): </a:t>
          </a:r>
        </a:p>
        <a:p>
          <a:r>
            <a:rPr lang="en-US" sz="1500" baseline="0"/>
            <a:t>The most important area is in yellow under "Reps achieved" &amp; "Weight used".  This is used to calculate your estimated 1RM and all the other numbers.</a:t>
          </a:r>
        </a:p>
        <a:p>
          <a:endParaRPr lang="en-US" sz="1500" baseline="0"/>
        </a:p>
        <a:p>
          <a:r>
            <a:rPr lang="en-US" sz="1500" baseline="0"/>
            <a:t>If you know your true 1RM, enter it into the "Estimated 1RM" area.  BECAUSE, if your true 1RM is 200x1 and you enter it into the Weight Used / Reps Achieved area, it will calculate it incorrectly.</a:t>
          </a:r>
        </a:p>
        <a:p>
          <a:endParaRPr lang="en-US" sz="1500" baseline="0"/>
        </a:p>
        <a:p>
          <a:r>
            <a:rPr lang="en-US" sz="1500" baseline="0"/>
            <a:t>ON ALL TABS.... The first 3 sets of each primary exercise are "warmups".  The last set rep number is grey because you will want to enter your total reps achieved.  The greyed number is minimum you should shoot for.</a:t>
          </a:r>
        </a:p>
        <a:p>
          <a:endParaRPr lang="en-US" sz="1500" baseline="0"/>
        </a:p>
        <a:p>
          <a:r>
            <a:rPr lang="en-US" sz="1700" b="1" baseline="0"/>
            <a:t>CYCLE 2 - 7 TABs: </a:t>
          </a:r>
        </a:p>
        <a:p>
          <a:r>
            <a:rPr lang="en-US" sz="1500" baseline="0"/>
            <a:t>The "Training Max" is increased 5lbs for upper body exercises and 10lbs for lower.  These are the numbers that the sheet uses to calculate your numbers.</a:t>
          </a:r>
        </a:p>
        <a:p>
          <a:endParaRPr lang="en-US" sz="1500" baseline="0"/>
        </a:p>
        <a:p>
          <a:r>
            <a:rPr lang="en-US" sz="1500" baseline="0"/>
            <a:t>The 90% 1RM and Estimated max are there for reference if you need to reset the program.  These numbers are taken from your best weight/rep max from the previous cycle.  You should not need to enter new maxes in Cycle 2-5 tabs.  (You will need to input your assistance initial weights like tab 1 however)</a:t>
          </a:r>
        </a:p>
        <a:p>
          <a:endParaRPr lang="en-US" sz="1500" baseline="0"/>
        </a:p>
        <a:p>
          <a:r>
            <a:rPr lang="en-US" sz="1500" baseline="0"/>
            <a:t>NOTE:  If you truly need to adjust something, adjust the "Training Max" since this is the number used for your warmups/work sets.</a:t>
          </a:r>
        </a:p>
        <a:p>
          <a:endParaRPr lang="en-US" sz="1500" baseline="0"/>
        </a:p>
        <a:p>
          <a:endParaRPr lang="en-US" sz="1500" baseline="0"/>
        </a:p>
        <a:p>
          <a:r>
            <a:rPr lang="en-US" sz="1500" baseline="0"/>
            <a:t>It's not about how you train, It's about WHY you train,</a:t>
          </a:r>
        </a:p>
        <a:p>
          <a:r>
            <a:rPr lang="en-US" sz="1500" baseline="0"/>
            <a:t>Travis</a:t>
          </a:r>
        </a:p>
        <a:p>
          <a:r>
            <a:rPr lang="en-US" sz="1500" baseline="0"/>
            <a:t>http://www.violentzen.com</a:t>
          </a:r>
        </a:p>
        <a:p>
          <a:endParaRPr lang="en-US" sz="1500" baseline="0"/>
        </a:p>
        <a:p>
          <a:endParaRPr lang="en-US" sz="1500" baseline="0"/>
        </a:p>
      </xdr:txBody>
    </xdr:sp>
    <xdr:clientData/>
  </xdr:twoCellAnchor>
  <xdr:twoCellAnchor>
    <xdr:from>
      <xdr:col>10</xdr:col>
      <xdr:colOff>101405</xdr:colOff>
      <xdr:row>38</xdr:row>
      <xdr:rowOff>169484</xdr:rowOff>
    </xdr:from>
    <xdr:to>
      <xdr:col>15</xdr:col>
      <xdr:colOff>100105</xdr:colOff>
      <xdr:row>62</xdr:row>
      <xdr:rowOff>118814</xdr:rowOff>
    </xdr:to>
    <xdr:sp macro="" textlink="">
      <xdr:nvSpPr>
        <xdr:cNvPr id="3" name="TextBox 2"/>
        <xdr:cNvSpPr txBox="1"/>
      </xdr:nvSpPr>
      <xdr:spPr>
        <a:xfrm>
          <a:off x="8384014" y="7888875"/>
          <a:ext cx="4140004" cy="4190026"/>
        </a:xfrm>
        <a:prstGeom prst="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t"/>
        <a:lstStyle/>
        <a:p>
          <a:r>
            <a:rPr lang="en-US" sz="1500" b="1"/>
            <a:t>Version 1.1</a:t>
          </a:r>
          <a:r>
            <a:rPr lang="en-US" sz="1500" b="1" baseline="0"/>
            <a:t> Updates:</a:t>
          </a:r>
        </a:p>
        <a:p>
          <a:endParaRPr lang="en-US" sz="1500" baseline="0"/>
        </a:p>
        <a:p>
          <a:r>
            <a:rPr lang="en-US" sz="1500" baseline="0"/>
            <a:t>Added Cycles 6 &amp; 7</a:t>
          </a:r>
        </a:p>
        <a:p>
          <a:endParaRPr lang="en-US" sz="1500" baseline="0"/>
        </a:p>
        <a:p>
          <a:r>
            <a:rPr lang="en-US" sz="1500" baseline="0"/>
            <a:t>All assistance work now copies from the previous tab unless you want to change it manually.</a:t>
          </a:r>
        </a:p>
        <a:p>
          <a:endParaRPr lang="en-US" sz="1500" baseline="0"/>
        </a:p>
        <a:p>
          <a:r>
            <a:rPr lang="en-US" sz="1500" baseline="0"/>
            <a:t>Days of the week copy from the previous tab if you change days.</a:t>
          </a:r>
        </a:p>
        <a:p>
          <a:endParaRPr lang="en-US" sz="1500" baseline="0"/>
        </a:p>
        <a:p>
          <a:r>
            <a:rPr lang="en-US" sz="1500" baseline="0"/>
            <a:t>Fixed some uneccessary calculations (They should not have been causing any problems but now it's cleaner).</a:t>
          </a:r>
        </a:p>
        <a:p>
          <a:endParaRPr lang="en-US" sz="1500" baseline="0"/>
        </a:p>
        <a:p>
          <a:r>
            <a:rPr lang="en-US" sz="1500" baseline="0"/>
            <a:t>Minor formatting changes</a:t>
          </a:r>
        </a:p>
        <a:p>
          <a:endParaRPr lang="en-US" sz="1500" baseline="0"/>
        </a:p>
        <a:p>
          <a:r>
            <a:rPr lang="en-US" sz="1500" baseline="0"/>
            <a:t>Added links on Destructions tab</a:t>
          </a:r>
          <a:endParaRPr lang="en-US" sz="1500"/>
        </a:p>
      </xdr:txBody>
    </xdr:sp>
    <xdr:clientData/>
  </xdr:twoCellAnchor>
  <xdr:twoCellAnchor editAs="oneCell">
    <xdr:from>
      <xdr:col>0</xdr:col>
      <xdr:colOff>0</xdr:colOff>
      <xdr:row>0</xdr:row>
      <xdr:rowOff>0</xdr:rowOff>
    </xdr:from>
    <xdr:to>
      <xdr:col>1</xdr:col>
      <xdr:colOff>276087</xdr:colOff>
      <xdr:row>3</xdr:row>
      <xdr:rowOff>11190</xdr:rowOff>
    </xdr:to>
    <xdr:pic>
      <xdr:nvPicPr>
        <xdr:cNvPr id="4" name="Picture 3">
          <a:hlinkClick xmlns:r="http://schemas.openxmlformats.org/officeDocument/2006/relationships" r:id="rId1" tooltip="VZ Home Page"/>
        </xdr:cNvPr>
        <xdr:cNvPicPr>
          <a:picLocks noChangeAspect="1"/>
        </xdr:cNvPicPr>
      </xdr:nvPicPr>
      <xdr:blipFill rotWithShape="1">
        <a:blip xmlns:r="http://schemas.openxmlformats.org/officeDocument/2006/relationships" r:embed="rId2"/>
        <a:srcRect t="16909" b="14854"/>
        <a:stretch/>
      </xdr:blipFill>
      <xdr:spPr>
        <a:xfrm>
          <a:off x="0" y="0"/>
          <a:ext cx="1101587" cy="811290"/>
        </a:xfrm>
        <a:prstGeom prst="rect">
          <a:avLst/>
        </a:prstGeom>
      </xdr:spPr>
    </xdr:pic>
    <xdr:clientData/>
  </xdr:twoCellAnchor>
  <xdr:twoCellAnchor editAs="oneCell">
    <xdr:from>
      <xdr:col>8</xdr:col>
      <xdr:colOff>638306</xdr:colOff>
      <xdr:row>0</xdr:row>
      <xdr:rowOff>0</xdr:rowOff>
    </xdr:from>
    <xdr:to>
      <xdr:col>10</xdr:col>
      <xdr:colOff>8828</xdr:colOff>
      <xdr:row>3</xdr:row>
      <xdr:rowOff>11190</xdr:rowOff>
    </xdr:to>
    <xdr:pic>
      <xdr:nvPicPr>
        <xdr:cNvPr id="5" name="Picture 4">
          <a:hlinkClick xmlns:r="http://schemas.openxmlformats.org/officeDocument/2006/relationships" r:id="rId1" tooltip="VZ Home Page"/>
        </xdr:cNvPr>
        <xdr:cNvPicPr>
          <a:picLocks noChangeAspect="1"/>
        </xdr:cNvPicPr>
      </xdr:nvPicPr>
      <xdr:blipFill rotWithShape="1">
        <a:blip xmlns:r="http://schemas.openxmlformats.org/officeDocument/2006/relationships" r:embed="rId2"/>
        <a:srcRect t="16909" b="14854"/>
        <a:stretch/>
      </xdr:blipFill>
      <xdr:spPr>
        <a:xfrm flipH="1">
          <a:off x="7242306" y="0"/>
          <a:ext cx="1021522" cy="811290"/>
        </a:xfrm>
        <a:prstGeom prst="rect">
          <a:avLst/>
        </a:prstGeom>
      </xdr:spPr>
    </xdr:pic>
    <xdr:clientData/>
  </xdr:twoCellAnchor>
  <xdr:twoCellAnchor>
    <xdr:from>
      <xdr:col>10</xdr:col>
      <xdr:colOff>103483</xdr:colOff>
      <xdr:row>0</xdr:row>
      <xdr:rowOff>254453</xdr:rowOff>
    </xdr:from>
    <xdr:to>
      <xdr:col>15</xdr:col>
      <xdr:colOff>103484</xdr:colOff>
      <xdr:row>38</xdr:row>
      <xdr:rowOff>55218</xdr:rowOff>
    </xdr:to>
    <xdr:sp macro="" textlink="">
      <xdr:nvSpPr>
        <xdr:cNvPr id="6" name="TextBox 5"/>
        <xdr:cNvSpPr txBox="1"/>
      </xdr:nvSpPr>
      <xdr:spPr>
        <a:xfrm>
          <a:off x="8386092" y="254453"/>
          <a:ext cx="4141305" cy="7520156"/>
        </a:xfrm>
        <a:prstGeom prst="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t"/>
        <a:lstStyle/>
        <a:p>
          <a:r>
            <a:rPr lang="en-US" sz="1500" b="1"/>
            <a:t>Version 1.2 Updates:</a:t>
          </a:r>
        </a:p>
        <a:p>
          <a:endParaRPr lang="en-US" sz="1500" b="1"/>
        </a:p>
        <a:p>
          <a:r>
            <a:rPr lang="en-US" sz="1500" b="1"/>
            <a:t>1. </a:t>
          </a:r>
          <a:r>
            <a:rPr lang="en-US" sz="1500" b="0"/>
            <a:t>Select Kilos or Pounds from the dropdown and watch the magic unfold as you are whisked away into a world of metric or imperial units.  Weeeeee!!!  Ability to select KG's or LB's now.  </a:t>
          </a:r>
        </a:p>
        <a:p>
          <a:endParaRPr lang="en-US" sz="1500" b="0"/>
        </a:p>
        <a:p>
          <a:r>
            <a:rPr lang="en-US" sz="1500" b="1"/>
            <a:t>2. </a:t>
          </a:r>
          <a:r>
            <a:rPr lang="en-US" sz="1500" b="0"/>
            <a:t>Rebranding everything from DIY Strength Training to Violent Zen™.  (DIY will not go away though)</a:t>
          </a:r>
        </a:p>
        <a:p>
          <a:endParaRPr lang="en-US" sz="1500" b="1"/>
        </a:p>
        <a:p>
          <a:r>
            <a:rPr lang="en-US" sz="1500" b="1"/>
            <a:t>3. </a:t>
          </a:r>
          <a:r>
            <a:rPr lang="en-US" sz="1500" b="0"/>
            <a:t>Be sure to watch the Version 1.2 Update Video.  Link is to the left of this box.</a:t>
          </a:r>
        </a:p>
        <a:p>
          <a:endParaRPr lang="en-US" sz="1500" b="0"/>
        </a:p>
        <a:p>
          <a:r>
            <a:rPr lang="en-US" sz="1500" b="1"/>
            <a:t>4. </a:t>
          </a:r>
          <a:r>
            <a:rPr lang="en-US" sz="1500" b="0"/>
            <a:t>Removed the "Assistance Increase %" because it didn't actually work, and is really unnecessary.  You should know if you can go up a bit and just do it.</a:t>
          </a:r>
        </a:p>
        <a:p>
          <a:r>
            <a:rPr lang="en-US" sz="1500" b="1"/>
            <a:t> </a:t>
          </a:r>
        </a:p>
        <a:p>
          <a:r>
            <a:rPr lang="en-US" sz="1500" b="1"/>
            <a:t>5. </a:t>
          </a:r>
          <a:r>
            <a:rPr lang="en-US" sz="1500" b="0"/>
            <a:t>Added "Assistance Work" Tab.  Whatever's in the yellow cells, will be available via a dropdown list for 'assistance' OR you can enter your own.  </a:t>
          </a:r>
        </a:p>
        <a:p>
          <a:endParaRPr lang="en-US" sz="1500" b="0"/>
        </a:p>
        <a:p>
          <a:r>
            <a:rPr lang="en-US" sz="1500" b="0"/>
            <a:t>This is NOT a comprehensive list, and I'm also NOT saying these are the 'best' assistance exercises.  (Some of them like leg extensions and leg curls, I never do unless I'm rehabbing an injury).  </a:t>
          </a:r>
        </a:p>
        <a:p>
          <a:endParaRPr lang="en-US" sz="1500" b="0"/>
        </a:p>
        <a:p>
          <a:r>
            <a:rPr lang="en-US" sz="1500" b="0"/>
            <a:t>I just wanted to include a decent list to give you ideas for the workout.  You can enter in your own still if you want (in the yellow cells).</a:t>
          </a:r>
        </a:p>
        <a:p>
          <a:endParaRPr lang="en-US" sz="1500" b="1"/>
        </a:p>
        <a:p>
          <a:r>
            <a:rPr lang="en-US" sz="1500" b="1"/>
            <a:t>6. </a:t>
          </a:r>
          <a:r>
            <a:rPr lang="en-US" sz="1500" b="0"/>
            <a:t>Minor formatting changes</a:t>
          </a:r>
        </a:p>
        <a:p>
          <a:endParaRPr lang="en-US" sz="1500" b="1"/>
        </a:p>
        <a:p>
          <a:r>
            <a:rPr lang="en-US" sz="1500" b="1"/>
            <a:t>7. </a:t>
          </a:r>
          <a:r>
            <a:rPr lang="en-US" sz="1500" b="0"/>
            <a:t>Updated links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47625</xdr:colOff>
      <xdr:row>3</xdr:row>
      <xdr:rowOff>79375</xdr:rowOff>
    </xdr:from>
    <xdr:to>
      <xdr:col>7</xdr:col>
      <xdr:colOff>254000</xdr:colOff>
      <xdr:row>15</xdr:row>
      <xdr:rowOff>119063</xdr:rowOff>
    </xdr:to>
    <xdr:sp macro="" textlink="">
      <xdr:nvSpPr>
        <xdr:cNvPr id="2" name="TextBox 1"/>
        <xdr:cNvSpPr txBox="1"/>
      </xdr:nvSpPr>
      <xdr:spPr>
        <a:xfrm>
          <a:off x="4238625" y="619125"/>
          <a:ext cx="2682875" cy="2135188"/>
        </a:xfrm>
        <a:prstGeom prst="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t"/>
        <a:lstStyle/>
        <a:p>
          <a:r>
            <a:rPr lang="en-US" sz="1500" b="1"/>
            <a:t>Only add assistance exercises</a:t>
          </a:r>
          <a:r>
            <a:rPr lang="en-US" sz="1500" b="1" baseline="0"/>
            <a:t> in the Yellow cells.</a:t>
          </a:r>
        </a:p>
        <a:p>
          <a:endParaRPr lang="en-US" sz="1500" b="1" baseline="0"/>
        </a:p>
        <a:p>
          <a:r>
            <a:rPr lang="en-US" sz="1500" b="1" baseline="0"/>
            <a:t>Anything withing the Yellow cells will be available via a dropdown in the assistance rows in each cycle.</a:t>
          </a:r>
          <a:endParaRPr lang="en-US" sz="1500" b="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0" Type="http://schemas.openxmlformats.org/officeDocument/2006/relationships/hyperlink" Target="http://www.amazon.com/gp/product/B00686OYGQ/ref=as_li_ss_tl?ie=UTF8&amp;camp=1789&amp;creative=390957&amp;creativeASIN=B00686OYGQ&amp;linkCode=as2&amp;tag=diystrtra-20" TargetMode="External"/><Relationship Id="rId21" Type="http://schemas.openxmlformats.org/officeDocument/2006/relationships/hyperlink" Target="http://www.amazon.com/gp/product/B00686OYGQ/ref=as_li_ss_tl?ie=UTF8&amp;camp=1789&amp;creative=390957&amp;creativeASIN=B00686OYGQ&amp;linkCode=as2&amp;tag=diystrtra-20" TargetMode="External"/><Relationship Id="rId22" Type="http://schemas.openxmlformats.org/officeDocument/2006/relationships/hyperlink" Target="http://www.amazon.com/gp/product/B00686OYGQ/ref=as_li_ss_tl?ie=UTF8&amp;camp=1789&amp;creative=390957&amp;creativeASIN=B00686OYGQ&amp;linkCode=as2&amp;tag=diystrtra-20" TargetMode="External"/><Relationship Id="rId23" Type="http://schemas.openxmlformats.org/officeDocument/2006/relationships/hyperlink" Target="http://violentzen.com/workout-spreadsheets-macros-calculators/workout-spreadsheets/workout-spreadsheets-updates/" TargetMode="External"/><Relationship Id="rId24" Type="http://schemas.openxmlformats.org/officeDocument/2006/relationships/hyperlink" Target="http://violentzen.com/training/strength-training/jim-wendler-5-3-1-workout-spreadsheet-workout-info/" TargetMode="External"/><Relationship Id="rId25" Type="http://schemas.openxmlformats.org/officeDocument/2006/relationships/hyperlink" Target="http://violentzen.com/training/strength-training/jim-wendler-5-3-1-workout-spreadsheet-workout-info/" TargetMode="External"/><Relationship Id="rId26" Type="http://schemas.openxmlformats.org/officeDocument/2006/relationships/hyperlink" Target="http://violentzen.com/training/strength-training/jim-wendler-5-3-1-workout-spreadsheet-workout-info/" TargetMode="External"/><Relationship Id="rId27" Type="http://schemas.openxmlformats.org/officeDocument/2006/relationships/hyperlink" Target="http://violentzen.com/training/strength-training/jim-wendler-5-3-1-workout-spreadsheet-workout-info/" TargetMode="External"/><Relationship Id="rId28" Type="http://schemas.openxmlformats.org/officeDocument/2006/relationships/hyperlink" Target="http://violentzen.com/training/strength-training/jim-wendler-5-3-1-workout-spreadsheet-workout-info/" TargetMode="External"/><Relationship Id="rId29" Type="http://schemas.openxmlformats.org/officeDocument/2006/relationships/hyperlink" Target="http://violentzen.com/training/strength-training/jim-wendler-5-3-1-workout-spreadsheet-workout-info/" TargetMode="External"/><Relationship Id="rId1" Type="http://schemas.openxmlformats.org/officeDocument/2006/relationships/hyperlink" Target="http://llconnect.co/vzhome/" TargetMode="External"/><Relationship Id="rId2" Type="http://schemas.openxmlformats.org/officeDocument/2006/relationships/hyperlink" Target="http://violentzen.com/workout-spreadsheets-macros-calculators/workout-spreadsheets/workout-spreadsheets-updates/" TargetMode="External"/><Relationship Id="rId3" Type="http://schemas.openxmlformats.org/officeDocument/2006/relationships/hyperlink" Target="http://violentzen.com/workout-spreadsheets-macros-calculators/workout-spreadsheets/workout-spreadsheets-updates/" TargetMode="External"/><Relationship Id="rId4" Type="http://schemas.openxmlformats.org/officeDocument/2006/relationships/hyperlink" Target="http://violentzen.com/training/strength-training/jim-wendler-5-3-1-workout-spreadsheet-workout-info/" TargetMode="External"/><Relationship Id="rId5" Type="http://schemas.openxmlformats.org/officeDocument/2006/relationships/hyperlink" Target="http://violentzen.com/training/strength-training/jim-wendler-5-3-1-workout-spreadsheet-workout-info/" TargetMode="External"/><Relationship Id="rId30" Type="http://schemas.openxmlformats.org/officeDocument/2006/relationships/hyperlink" Target="http://violentzen.com/training/strength-training/jim-wendler-5-3-1-workout-spreadsheet-workout-info/" TargetMode="External"/><Relationship Id="rId31" Type="http://schemas.openxmlformats.org/officeDocument/2006/relationships/hyperlink" Target="http://violentzen.com/training/strength-training/jim-wendler-5-3-1-workout-spreadsheet-workout-info/" TargetMode="External"/><Relationship Id="rId32" Type="http://schemas.openxmlformats.org/officeDocument/2006/relationships/hyperlink" Target="http://violentzen.com/training/strength-training/jim-wendler-5-3-1-workout-spreadsheet-workout-info/" TargetMode="External"/><Relationship Id="rId9" Type="http://schemas.openxmlformats.org/officeDocument/2006/relationships/hyperlink" Target="http://violentzen.com/training/strength-training/jim-wendler-5-3-1-workout-spreadsheet-workout-info/" TargetMode="External"/><Relationship Id="rId6" Type="http://schemas.openxmlformats.org/officeDocument/2006/relationships/hyperlink" Target="http://violentzen.com/training/strength-training/jim-wendler-5-3-1-workout-spreadsheet-workout-info/" TargetMode="External"/><Relationship Id="rId7" Type="http://schemas.openxmlformats.org/officeDocument/2006/relationships/hyperlink" Target="http://violentzen.com/training/strength-training/jim-wendler-5-3-1-workout-spreadsheet-workout-info/" TargetMode="External"/><Relationship Id="rId8" Type="http://schemas.openxmlformats.org/officeDocument/2006/relationships/hyperlink" Target="http://violentzen.com/training/strength-training/jim-wendler-5-3-1-workout-spreadsheet-workout-info/" TargetMode="External"/><Relationship Id="rId33" Type="http://schemas.openxmlformats.org/officeDocument/2006/relationships/hyperlink" Target="http://violentzen.com/training/strength-training/jim-wendler-5-3-1-workout-spreadsheet-workout-info/" TargetMode="External"/><Relationship Id="rId34" Type="http://schemas.openxmlformats.org/officeDocument/2006/relationships/hyperlink" Target="http://violentzen.com/training/strength-training/jim-wendler-5-3-1-workout-spreadsheet-workout-info/" TargetMode="External"/><Relationship Id="rId35" Type="http://schemas.openxmlformats.org/officeDocument/2006/relationships/drawing" Target="../drawings/drawing1.xml"/><Relationship Id="rId10" Type="http://schemas.openxmlformats.org/officeDocument/2006/relationships/hyperlink" Target="http://violentzen.com/training/strength-training/jim-wendler-5-3-1-workout-spreadsheet-workout-info/" TargetMode="External"/><Relationship Id="rId11" Type="http://schemas.openxmlformats.org/officeDocument/2006/relationships/hyperlink" Target="http://violentzen.com/training/strength-training/jim-wendler-5-3-1-workout-spreadsheet-workout-info/" TargetMode="External"/><Relationship Id="rId12" Type="http://schemas.openxmlformats.org/officeDocument/2006/relationships/hyperlink" Target="http://violentzen.com/training/strength-training/jim-wendler-5-3-1-workout-spreadsheet-workout-info/" TargetMode="External"/><Relationship Id="rId13" Type="http://schemas.openxmlformats.org/officeDocument/2006/relationships/hyperlink" Target="http://www.amazon.com/gp/product/B00686OYGQ/ref=as_li_ss_tl?ie=UTF8&amp;camp=1789&amp;creative=390957&amp;creativeASIN=B00686OYGQ&amp;linkCode=as2&amp;tag=diystrtra-20" TargetMode="External"/><Relationship Id="rId14" Type="http://schemas.openxmlformats.org/officeDocument/2006/relationships/hyperlink" Target="http://www.amazon.com/gp/product/B00686OYGQ/ref=as_li_ss_tl?ie=UTF8&amp;camp=1789&amp;creative=390957&amp;creativeASIN=B00686OYGQ&amp;linkCode=as2&amp;tag=diystrtra-20" TargetMode="External"/><Relationship Id="rId15" Type="http://schemas.openxmlformats.org/officeDocument/2006/relationships/hyperlink" Target="http://www.amazon.com/gp/product/B00686OYGQ/ref=as_li_ss_tl?ie=UTF8&amp;camp=1789&amp;creative=390957&amp;creativeASIN=B00686OYGQ&amp;linkCode=as2&amp;tag=diystrtra-20" TargetMode="External"/><Relationship Id="rId16" Type="http://schemas.openxmlformats.org/officeDocument/2006/relationships/hyperlink" Target="http://www.amazon.com/gp/product/B00686OYGQ/ref=as_li_ss_tl?ie=UTF8&amp;camp=1789&amp;creative=390957&amp;creativeASIN=B00686OYGQ&amp;linkCode=as2&amp;tag=diystrtra-20" TargetMode="External"/><Relationship Id="rId17" Type="http://schemas.openxmlformats.org/officeDocument/2006/relationships/hyperlink" Target="http://www.amazon.com/gp/product/B00686OYGQ/ref=as_li_ss_tl?ie=UTF8&amp;camp=1789&amp;creative=390957&amp;creativeASIN=B00686OYGQ&amp;linkCode=as2&amp;tag=diystrtra-20" TargetMode="External"/><Relationship Id="rId18" Type="http://schemas.openxmlformats.org/officeDocument/2006/relationships/hyperlink" Target="http://www.amazon.com/gp/product/B00686OYGQ/ref=as_li_ss_tl?ie=UTF8&amp;camp=1789&amp;creative=390957&amp;creativeASIN=B00686OYGQ&amp;linkCode=as2&amp;tag=diystrtra-20" TargetMode="External"/><Relationship Id="rId19" Type="http://schemas.openxmlformats.org/officeDocument/2006/relationships/hyperlink" Target="http://www.amazon.com/gp/product/B00686OYGQ/ref=as_li_ss_tl?ie=UTF8&amp;camp=1789&amp;creative=390957&amp;creativeASIN=B00686OYGQ&amp;linkCode=as2&amp;tag=diystrtra-20"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hyperlink" Target="http://www.ViolentZen.com" TargetMode="External"/><Relationship Id="rId2" Type="http://schemas.openxmlformats.org/officeDocument/2006/relationships/hyperlink" Target="http://www.ViolentZen.com" TargetMode="External"/><Relationship Id="rId3" Type="http://schemas.openxmlformats.org/officeDocument/2006/relationships/hyperlink" Target="http://www.ViolentZen.com"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http://www.ViolentZen.com" TargetMode="External"/><Relationship Id="rId2" Type="http://schemas.openxmlformats.org/officeDocument/2006/relationships/hyperlink" Target="http://www.ViolentZen.com" TargetMode="External"/><Relationship Id="rId3" Type="http://schemas.openxmlformats.org/officeDocument/2006/relationships/hyperlink" Target="http://www.ViolentZen.com" TargetMode="External"/></Relationships>
</file>

<file path=xl/worksheets/_rels/sheet5.xml.rels><?xml version="1.0" encoding="UTF-8" standalone="yes"?>
<Relationships xmlns="http://schemas.openxmlformats.org/package/2006/relationships"><Relationship Id="rId1" Type="http://schemas.openxmlformats.org/officeDocument/2006/relationships/hyperlink" Target="http://www.ViolentZen.com" TargetMode="External"/><Relationship Id="rId2" Type="http://schemas.openxmlformats.org/officeDocument/2006/relationships/hyperlink" Target="http://www.ViolentZen.com" TargetMode="External"/><Relationship Id="rId3" Type="http://schemas.openxmlformats.org/officeDocument/2006/relationships/hyperlink" Target="http://www.ViolentZen.com"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www.ViolentZen.com" TargetMode="External"/><Relationship Id="rId2" Type="http://schemas.openxmlformats.org/officeDocument/2006/relationships/hyperlink" Target="http://www.ViolentZen.com" TargetMode="External"/><Relationship Id="rId3" Type="http://schemas.openxmlformats.org/officeDocument/2006/relationships/hyperlink" Target="http://www.ViolentZen.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ViolentZen.com" TargetMode="External"/><Relationship Id="rId2" Type="http://schemas.openxmlformats.org/officeDocument/2006/relationships/hyperlink" Target="http://www.ViolentZen.com" TargetMode="External"/><Relationship Id="rId3" Type="http://schemas.openxmlformats.org/officeDocument/2006/relationships/hyperlink" Target="http://www.ViolentZen.com"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www.ViolentZen.com" TargetMode="External"/><Relationship Id="rId2" Type="http://schemas.openxmlformats.org/officeDocument/2006/relationships/hyperlink" Target="http://www.ViolentZen.com" TargetMode="External"/><Relationship Id="rId3" Type="http://schemas.openxmlformats.org/officeDocument/2006/relationships/hyperlink" Target="http://www.ViolentZen.com" TargetMode="External"/></Relationships>
</file>

<file path=xl/worksheets/_rels/sheet9.xml.rels><?xml version="1.0" encoding="UTF-8" standalone="yes"?>
<Relationships xmlns="http://schemas.openxmlformats.org/package/2006/relationships"><Relationship Id="rId1" Type="http://schemas.openxmlformats.org/officeDocument/2006/relationships/hyperlink" Target="http://www.ViolentZen.com" TargetMode="External"/><Relationship Id="rId2" Type="http://schemas.openxmlformats.org/officeDocument/2006/relationships/hyperlink" Target="http://www.ViolentZen.com" TargetMode="External"/><Relationship Id="rId3" Type="http://schemas.openxmlformats.org/officeDocument/2006/relationships/hyperlink" Target="http://www.ViolentZen.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0000"/>
  </sheetPr>
  <dimension ref="A1:XFD1048576"/>
  <sheetViews>
    <sheetView showGridLines="0" tabSelected="1" zoomScale="115" zoomScaleNormal="115" zoomScalePageLayoutView="115" workbookViewId="0">
      <selection sqref="A1:J1"/>
    </sheetView>
  </sheetViews>
  <sheetFormatPr baseColWidth="10" defaultRowHeight="14" x14ac:dyDescent="0.75"/>
  <sheetData>
    <row r="1" spans="1:10" ht="31">
      <c r="A1" s="167" t="s">
        <v>43</v>
      </c>
      <c r="B1" s="168"/>
      <c r="C1" s="168"/>
      <c r="D1" s="168"/>
      <c r="E1" s="168"/>
      <c r="F1" s="168"/>
      <c r="G1" s="168"/>
      <c r="H1" s="168"/>
      <c r="I1" s="168"/>
      <c r="J1" s="169"/>
    </row>
    <row r="2" spans="1:10" ht="16">
      <c r="A2" s="170" t="s">
        <v>44</v>
      </c>
      <c r="B2" s="171"/>
      <c r="C2" s="171"/>
      <c r="D2" s="171"/>
      <c r="E2" s="171"/>
      <c r="F2" s="171"/>
      <c r="G2" s="171"/>
      <c r="H2" s="171"/>
      <c r="I2" s="171"/>
      <c r="J2" s="172"/>
    </row>
    <row r="3" spans="1:10" ht="16">
      <c r="A3" s="173" t="s">
        <v>82</v>
      </c>
      <c r="B3" s="174"/>
      <c r="C3" s="174"/>
      <c r="D3" s="174"/>
      <c r="E3" s="174"/>
      <c r="F3" s="174"/>
      <c r="G3" s="174"/>
      <c r="H3" s="174"/>
      <c r="I3" s="174"/>
      <c r="J3" s="175"/>
    </row>
    <row r="4" spans="1:10" ht="18">
      <c r="A4" s="150"/>
      <c r="B4" s="151"/>
      <c r="C4" s="176" t="s">
        <v>45</v>
      </c>
      <c r="D4" s="176"/>
      <c r="E4" s="176"/>
      <c r="F4" s="176"/>
      <c r="G4" s="176"/>
      <c r="H4" s="176"/>
      <c r="I4" s="152"/>
      <c r="J4" s="153" t="s">
        <v>46</v>
      </c>
    </row>
    <row r="5" spans="1:10" ht="19">
      <c r="A5" s="154"/>
      <c r="B5" s="154"/>
      <c r="C5" s="154"/>
      <c r="D5" s="154"/>
      <c r="E5" s="154"/>
      <c r="F5" s="154"/>
      <c r="G5" s="154"/>
      <c r="H5" s="154"/>
      <c r="I5" s="154"/>
      <c r="J5" s="154"/>
    </row>
    <row r="6" spans="1:10" s="160" customFormat="1" ht="26" customHeight="1">
      <c r="A6" s="166" t="s">
        <v>47</v>
      </c>
      <c r="B6" s="166"/>
      <c r="C6" s="166"/>
      <c r="D6" s="166"/>
      <c r="E6" s="166"/>
      <c r="F6" s="166"/>
      <c r="G6" s="166"/>
      <c r="H6" s="166"/>
      <c r="I6" s="166"/>
      <c r="J6" s="166"/>
    </row>
    <row r="7" spans="1:10" s="160" customFormat="1" ht="26" customHeight="1">
      <c r="A7" s="164" t="s">
        <v>84</v>
      </c>
      <c r="B7" s="164"/>
      <c r="C7" s="164"/>
      <c r="D7" s="164"/>
      <c r="E7" s="164"/>
      <c r="F7" s="164"/>
      <c r="G7" s="164"/>
      <c r="H7" s="164"/>
      <c r="I7" s="164"/>
      <c r="J7" s="164"/>
    </row>
    <row r="8" spans="1:10" s="160" customFormat="1" ht="26" customHeight="1">
      <c r="A8" s="165" t="s">
        <v>85</v>
      </c>
      <c r="B8" s="165"/>
      <c r="C8" s="165"/>
      <c r="D8" s="165"/>
      <c r="E8" s="165"/>
      <c r="F8" s="165"/>
      <c r="G8" s="165"/>
      <c r="H8" s="165"/>
      <c r="I8" s="165"/>
      <c r="J8" s="165"/>
    </row>
    <row r="9" spans="1:10" s="160" customFormat="1" ht="26" customHeight="1">
      <c r="A9" s="166" t="s">
        <v>40</v>
      </c>
      <c r="B9" s="166"/>
      <c r="C9" s="166"/>
      <c r="D9" s="166"/>
      <c r="E9" s="166"/>
      <c r="F9" s="166"/>
      <c r="G9" s="166"/>
      <c r="H9" s="166"/>
      <c r="I9" s="166"/>
      <c r="J9" s="166"/>
    </row>
    <row r="1048576" spans="16383:16384">
      <c r="XFC1048576" s="163" t="s">
        <v>86</v>
      </c>
      <c r="XFD1048576" s="163"/>
    </row>
  </sheetData>
  <mergeCells count="9">
    <mergeCell ref="XFC1048576:XFD1048576"/>
    <mergeCell ref="A7:J7"/>
    <mergeCell ref="A8:J8"/>
    <mergeCell ref="A9:J9"/>
    <mergeCell ref="A1:J1"/>
    <mergeCell ref="A2:J2"/>
    <mergeCell ref="A3:J3"/>
    <mergeCell ref="C4:H4"/>
    <mergeCell ref="A6:J6"/>
  </mergeCells>
  <hyperlinks>
    <hyperlink ref="C4" r:id="rId1" tooltip="VZ Home Page" display="www.ViolentZen.com"/>
    <hyperlink ref="F8" r:id="rId2" tooltip="Sign up for updates when I modify this spreadsheet" display="http://violentzen.com/workout-spreadsheets-macros-calculators/workout-spreadsheets/workout-spreadsheets-updates/"/>
    <hyperlink ref="G8" r:id="rId3" tooltip="Sign up for updates when I modify this spreadsheet" display="http://violentzen.com/workout-spreadsheets-macros-calculators/workout-spreadsheets/workout-spreadsheets-updates/"/>
    <hyperlink ref="E6" r:id="rId4" location="originalVid" tooltip="Watch my video on how to use the spreadsheets" display="http://violentzen.com/training/strength-training/jim-wendler-5-3-1-workout-spreadsheet-workout-info/ - originalVid"/>
    <hyperlink ref="B6" r:id="rId5" location="originalVid" tooltip="Watch my video on how to use the spreadsheets" display="http://violentzen.com/training/strength-training/jim-wendler-5-3-1-workout-spreadsheet-workout-info/ - originalVid"/>
    <hyperlink ref="C6" r:id="rId6" location="originalVid" tooltip="Watch my video on how to use the spreadsheets" display="http://violentzen.com/training/strength-training/jim-wendler-5-3-1-workout-spreadsheet-workout-info/ - originalVid"/>
    <hyperlink ref="D6" r:id="rId7" location="originalVid" tooltip="Watch my video on how to use the spreadsheets" display="http://violentzen.com/training/strength-training/jim-wendler-5-3-1-workout-spreadsheet-workout-info/ - originalVid"/>
    <hyperlink ref="J6" r:id="rId8" location="originalVid" tooltip="Watch my video on how to use the spreadsheets" display="http://violentzen.com/training/strength-training/jim-wendler-5-3-1-workout-spreadsheet-workout-info/ - originalVid"/>
    <hyperlink ref="I6" r:id="rId9" location="originalVid" tooltip="Watch my video on how to use the spreadsheets" display="http://violentzen.com/training/strength-training/jim-wendler-5-3-1-workout-spreadsheet-workout-info/ - originalVid"/>
    <hyperlink ref="H6" r:id="rId10" location="originalVid" tooltip="Watch my video on how to use the spreadsheets" display="http://violentzen.com/training/strength-training/jim-wendler-5-3-1-workout-spreadsheet-workout-info/ - originalVid"/>
    <hyperlink ref="G6" r:id="rId11" location="originalVid" tooltip="Watch my video on how to use the spreadsheets" display="http://violentzen.com/training/strength-training/jim-wendler-5-3-1-workout-spreadsheet-workout-info/ - originalVid"/>
    <hyperlink ref="F6" r:id="rId12" location="originalVid" tooltip="Watch my video on how to use the spreadsheets" display="http://violentzen.com/training/strength-training/jim-wendler-5-3-1-workout-spreadsheet-workout-info/ - originalVid"/>
    <hyperlink ref="A9" r:id="rId13" tooltip="Get Jim Wendler's Books"/>
    <hyperlink ref="B9" r:id="rId14" tooltip="Get Jim Wendler's Books" display="http://www.amazon.com/gp/product/B00686OYGQ/ref=as_li_ss_tl?ie=UTF8&amp;camp=1789&amp;creative=390957&amp;creativeASIN=B00686OYGQ&amp;linkCode=as2&amp;tag=diystrtra-20"/>
    <hyperlink ref="C9" r:id="rId15" tooltip="Get Jim Wendler's Books" display="http://www.amazon.com/gp/product/B00686OYGQ/ref=as_li_ss_tl?ie=UTF8&amp;camp=1789&amp;creative=390957&amp;creativeASIN=B00686OYGQ&amp;linkCode=as2&amp;tag=diystrtra-20"/>
    <hyperlink ref="D9" r:id="rId16" tooltip="Get Jim Wendler's Books" display="http://www.amazon.com/gp/product/B00686OYGQ/ref=as_li_ss_tl?ie=UTF8&amp;camp=1789&amp;creative=390957&amp;creativeASIN=B00686OYGQ&amp;linkCode=as2&amp;tag=diystrtra-20"/>
    <hyperlink ref="E9" r:id="rId17" tooltip="Get Jim Wendler's Books" display="http://www.amazon.com/gp/product/B00686OYGQ/ref=as_li_ss_tl?ie=UTF8&amp;camp=1789&amp;creative=390957&amp;creativeASIN=B00686OYGQ&amp;linkCode=as2&amp;tag=diystrtra-20"/>
    <hyperlink ref="F9" r:id="rId18" tooltip="Get Jim Wendler's Books" display="http://www.amazon.com/gp/product/B00686OYGQ/ref=as_li_ss_tl?ie=UTF8&amp;camp=1789&amp;creative=390957&amp;creativeASIN=B00686OYGQ&amp;linkCode=as2&amp;tag=diystrtra-20"/>
    <hyperlink ref="G9" r:id="rId19" tooltip="Get Jim Wendler's Books" display="http://www.amazon.com/gp/product/B00686OYGQ/ref=as_li_ss_tl?ie=UTF8&amp;camp=1789&amp;creative=390957&amp;creativeASIN=B00686OYGQ&amp;linkCode=as2&amp;tag=diystrtra-20"/>
    <hyperlink ref="H9" r:id="rId20" tooltip="Get Jim Wendler's Books" display="http://www.amazon.com/gp/product/B00686OYGQ/ref=as_li_ss_tl?ie=UTF8&amp;camp=1789&amp;creative=390957&amp;creativeASIN=B00686OYGQ&amp;linkCode=as2&amp;tag=diystrtra-20"/>
    <hyperlink ref="I9" r:id="rId21" tooltip="Get Jim Wendler's Books" display="http://www.amazon.com/gp/product/B00686OYGQ/ref=as_li_ss_tl?ie=UTF8&amp;camp=1789&amp;creative=390957&amp;creativeASIN=B00686OYGQ&amp;linkCode=as2&amp;tag=diystrtra-20"/>
    <hyperlink ref="J9" r:id="rId22" tooltip="Get Jim Wendler's Books" display="http://www.amazon.com/gp/product/B00686OYGQ/ref=as_li_ss_tl?ie=UTF8&amp;camp=1789&amp;creative=390957&amp;creativeASIN=B00686OYGQ&amp;linkCode=as2&amp;tag=diystrtra-20"/>
    <hyperlink ref="J8" r:id="rId23" tooltip="Sign up for updates when I modify this spreadsheet" display="http://violentzen.com/workout-spreadsheets-macros-calculators/workout-spreadsheets/workout-spreadsheets-updates/"/>
    <hyperlink ref="A6" r:id="rId24" location="originalVid" tooltip="Watch my video on how to use the spreadsheets"/>
    <hyperlink ref="A7" r:id="rId25" location="updatedVid"/>
    <hyperlink ref="B7" r:id="rId26" location="updatedVid" display="http://violentzen.com/training/strength-training/jim-wendler-5-3-1-workout-spreadsheet-workout-info/ - updatedVid"/>
    <hyperlink ref="C7" r:id="rId27" location="updatedVid" display="http://violentzen.com/training/strength-training/jim-wendler-5-3-1-workout-spreadsheet-workout-info/ - updatedVid"/>
    <hyperlink ref="D7" r:id="rId28" location="updatedVid" display="http://violentzen.com/training/strength-training/jim-wendler-5-3-1-workout-spreadsheet-workout-info/ - updatedVid"/>
    <hyperlink ref="E7" r:id="rId29" location="updatedVid" display="http://violentzen.com/training/strength-training/jim-wendler-5-3-1-workout-spreadsheet-workout-info/ - updatedVid"/>
    <hyperlink ref="F7" r:id="rId30" location="updatedVid" display="http://violentzen.com/training/strength-training/jim-wendler-5-3-1-workout-spreadsheet-workout-info/ - updatedVid"/>
    <hyperlink ref="G7" r:id="rId31" location="updatedVid" display="http://violentzen.com/training/strength-training/jim-wendler-5-3-1-workout-spreadsheet-workout-info/ - updatedVid"/>
    <hyperlink ref="H7" r:id="rId32" location="updatedVid" display="http://violentzen.com/training/strength-training/jim-wendler-5-3-1-workout-spreadsheet-workout-info/ - updatedVid"/>
    <hyperlink ref="I7" r:id="rId33" location="updatedVid" display="http://violentzen.com/training/strength-training/jim-wendler-5-3-1-workout-spreadsheet-workout-info/ - updatedVid"/>
    <hyperlink ref="J7" r:id="rId34" location="updatedVid" display="http://violentzen.com/training/strength-training/jim-wendler-5-3-1-workout-spreadsheet-workout-info/ - updatedVid"/>
  </hyperlinks>
  <pageMargins left="0.75" right="0.75" top="1" bottom="1" header="0.5" footer="0.5"/>
  <pageSetup orientation="portrait" horizontalDpi="4294967292" verticalDpi="4294967292"/>
  <drawing r:id="rId35"/>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FF00"/>
  </sheetPr>
  <dimension ref="A1:D20"/>
  <sheetViews>
    <sheetView showGridLines="0" zoomScale="160" zoomScaleNormal="160" zoomScalePageLayoutView="160" workbookViewId="0">
      <selection activeCell="A13" sqref="A13"/>
    </sheetView>
  </sheetViews>
  <sheetFormatPr baseColWidth="10" defaultRowHeight="14" x14ac:dyDescent="0"/>
  <cols>
    <col min="1" max="3" width="13.33203125" customWidth="1"/>
    <col min="4" max="4" width="15" bestFit="1" customWidth="1"/>
  </cols>
  <sheetData>
    <row r="1" spans="1:4" ht="15" thickBot="1">
      <c r="A1" s="155" t="s">
        <v>0</v>
      </c>
      <c r="B1" s="155" t="s">
        <v>2</v>
      </c>
      <c r="C1" s="155" t="s">
        <v>1</v>
      </c>
      <c r="D1" s="155" t="s">
        <v>3</v>
      </c>
    </row>
    <row r="2" spans="1:4">
      <c r="A2" s="156" t="s">
        <v>48</v>
      </c>
      <c r="B2" s="156" t="s">
        <v>49</v>
      </c>
      <c r="C2" s="156" t="s">
        <v>50</v>
      </c>
      <c r="D2" s="156" t="s">
        <v>51</v>
      </c>
    </row>
    <row r="3" spans="1:4">
      <c r="A3" s="157" t="s">
        <v>52</v>
      </c>
      <c r="B3" s="157" t="s">
        <v>53</v>
      </c>
      <c r="C3" s="157" t="s">
        <v>54</v>
      </c>
      <c r="D3" s="157" t="s">
        <v>55</v>
      </c>
    </row>
    <row r="4" spans="1:4">
      <c r="A4" s="157" t="s">
        <v>56</v>
      </c>
      <c r="B4" s="157" t="s">
        <v>57</v>
      </c>
      <c r="C4" s="158" t="s">
        <v>58</v>
      </c>
      <c r="D4" s="157" t="s">
        <v>59</v>
      </c>
    </row>
    <row r="5" spans="1:4">
      <c r="A5" s="157" t="s">
        <v>60</v>
      </c>
      <c r="B5" s="157" t="s">
        <v>61</v>
      </c>
      <c r="C5" s="157" t="s">
        <v>62</v>
      </c>
      <c r="D5" s="157" t="s">
        <v>63</v>
      </c>
    </row>
    <row r="6" spans="1:4">
      <c r="A6" s="157" t="s">
        <v>64</v>
      </c>
      <c r="B6" s="157" t="s">
        <v>65</v>
      </c>
      <c r="C6" s="157" t="s">
        <v>66</v>
      </c>
      <c r="D6" s="157" t="s">
        <v>67</v>
      </c>
    </row>
    <row r="7" spans="1:4">
      <c r="A7" s="157" t="s">
        <v>68</v>
      </c>
      <c r="B7" s="157" t="s">
        <v>69</v>
      </c>
      <c r="C7" s="157" t="s">
        <v>70</v>
      </c>
      <c r="D7" s="157" t="s">
        <v>71</v>
      </c>
    </row>
    <row r="8" spans="1:4">
      <c r="A8" s="157" t="s">
        <v>72</v>
      </c>
      <c r="B8" s="157"/>
      <c r="C8" s="157" t="s">
        <v>73</v>
      </c>
      <c r="D8" s="157" t="s">
        <v>74</v>
      </c>
    </row>
    <row r="9" spans="1:4">
      <c r="A9" s="157" t="s">
        <v>75</v>
      </c>
      <c r="B9" s="157"/>
      <c r="C9" s="157"/>
      <c r="D9" s="157" t="s">
        <v>76</v>
      </c>
    </row>
    <row r="10" spans="1:4">
      <c r="A10" s="157" t="s">
        <v>66</v>
      </c>
      <c r="B10" s="157"/>
      <c r="C10" s="157"/>
      <c r="D10" s="157" t="s">
        <v>77</v>
      </c>
    </row>
    <row r="11" spans="1:4">
      <c r="A11" s="157" t="s">
        <v>70</v>
      </c>
      <c r="B11" s="157"/>
      <c r="C11" s="157"/>
      <c r="D11" s="157" t="s">
        <v>78</v>
      </c>
    </row>
    <row r="12" spans="1:4">
      <c r="A12" s="157" t="s">
        <v>73</v>
      </c>
      <c r="B12" s="157"/>
      <c r="C12" s="157"/>
      <c r="D12" s="157"/>
    </row>
    <row r="13" spans="1:4">
      <c r="A13" s="157"/>
      <c r="B13" s="157"/>
      <c r="C13" s="157"/>
      <c r="D13" s="157"/>
    </row>
    <row r="14" spans="1:4">
      <c r="A14" s="157"/>
      <c r="B14" s="157"/>
      <c r="C14" s="157"/>
      <c r="D14" s="157"/>
    </row>
    <row r="15" spans="1:4">
      <c r="A15" s="157"/>
      <c r="B15" s="157"/>
      <c r="C15" s="157"/>
      <c r="D15" s="157"/>
    </row>
    <row r="16" spans="1:4">
      <c r="A16" s="157"/>
      <c r="B16" s="157"/>
      <c r="C16" s="157"/>
      <c r="D16" s="157"/>
    </row>
    <row r="17" spans="1:4">
      <c r="A17" s="157"/>
      <c r="B17" s="157"/>
      <c r="C17" s="157"/>
      <c r="D17" s="157"/>
    </row>
    <row r="18" spans="1:4">
      <c r="A18" s="157"/>
      <c r="B18" s="157"/>
      <c r="C18" s="157"/>
      <c r="D18" s="157"/>
    </row>
    <row r="19" spans="1:4">
      <c r="A19" s="157"/>
      <c r="B19" s="157"/>
      <c r="C19" s="157"/>
      <c r="D19" s="157"/>
    </row>
    <row r="20" spans="1:4" ht="15" thickBot="1">
      <c r="A20" s="159"/>
      <c r="B20" s="159"/>
      <c r="C20" s="159"/>
      <c r="D20" s="159"/>
    </row>
  </sheetData>
  <pageMargins left="0.75" right="0.75" top="1" bottom="1" header="0.5" footer="0.5"/>
  <pageSetup orientation="portrait" horizontalDpi="4294967292" verticalDpi="4294967292"/>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4"/>
  <sheetViews>
    <sheetView showGridLines="0" zoomScale="145" zoomScaleNormal="145" zoomScalePageLayoutView="145" workbookViewId="0">
      <pane ySplit="9" topLeftCell="A10" activePane="bottomLeft" state="frozenSplit"/>
      <selection pane="bottomLeft" activeCell="H2" sqref="H2"/>
    </sheetView>
  </sheetViews>
  <sheetFormatPr baseColWidth="10" defaultColWidth="8.83203125" defaultRowHeight="14" customHeight="1" x14ac:dyDescent="0"/>
  <cols>
    <col min="1" max="1" width="2.6640625" customWidth="1"/>
    <col min="2" max="2" width="13.5" customWidth="1"/>
    <col min="3" max="4" width="6.5" customWidth="1"/>
    <col min="5" max="5" width="12.6640625" customWidth="1"/>
    <col min="6" max="7" width="6.5" customWidth="1"/>
    <col min="8" max="8" width="12.6640625" customWidth="1"/>
    <col min="9" max="10" width="6.5" customWidth="1"/>
    <col min="11" max="11" width="12.6640625" customWidth="1"/>
    <col min="12" max="13" width="6.5" customWidth="1"/>
    <col min="14" max="14" width="12.6640625" customWidth="1"/>
    <col min="15" max="15" width="6.6640625" bestFit="1" customWidth="1"/>
    <col min="16" max="16" width="11.83203125" customWidth="1"/>
    <col min="17" max="17" width="0" hidden="1" customWidth="1"/>
  </cols>
  <sheetData>
    <row r="1" spans="1:17" ht="14" customHeight="1">
      <c r="A1" s="2"/>
      <c r="B1" s="80" t="s">
        <v>31</v>
      </c>
      <c r="C1" s="2"/>
      <c r="D1" s="2"/>
      <c r="F1" s="2"/>
      <c r="G1" s="3" t="s">
        <v>36</v>
      </c>
      <c r="H1" s="57"/>
      <c r="I1" s="2"/>
      <c r="J1" s="2"/>
      <c r="K1" s="2"/>
      <c r="L1" s="2"/>
      <c r="M1" s="2"/>
      <c r="N1" s="2"/>
      <c r="Q1" t="s">
        <v>88</v>
      </c>
    </row>
    <row r="2" spans="1:17" ht="14" customHeight="1" thickBot="1">
      <c r="A2" s="2"/>
      <c r="B2" s="214" t="s">
        <v>83</v>
      </c>
      <c r="C2" s="214"/>
      <c r="D2" s="214"/>
      <c r="E2" s="243" t="s">
        <v>87</v>
      </c>
      <c r="F2" s="243"/>
      <c r="G2" s="244"/>
      <c r="H2" s="246"/>
      <c r="I2" s="245" t="s">
        <v>90</v>
      </c>
      <c r="J2" s="2"/>
      <c r="K2" s="2"/>
      <c r="L2" s="2"/>
      <c r="M2" s="2"/>
      <c r="N2" s="2"/>
      <c r="Q2" t="s">
        <v>89</v>
      </c>
    </row>
    <row r="3" spans="1:17" ht="14" customHeight="1" thickTop="1" thickBot="1">
      <c r="B3" s="198" t="s">
        <v>32</v>
      </c>
      <c r="C3" s="200"/>
      <c r="D3" s="198" t="s">
        <v>10</v>
      </c>
      <c r="E3" s="199"/>
      <c r="F3" s="199"/>
      <c r="G3" s="206" t="s">
        <v>11</v>
      </c>
      <c r="H3" s="206"/>
      <c r="I3" s="206" t="s">
        <v>12</v>
      </c>
      <c r="J3" s="206"/>
    </row>
    <row r="4" spans="1:17" ht="14" customHeight="1" thickTop="1">
      <c r="B4" s="8" t="s">
        <v>6</v>
      </c>
      <c r="C4" s="81">
        <f>F4*0.9</f>
        <v>0</v>
      </c>
      <c r="D4" s="192" t="s">
        <v>6</v>
      </c>
      <c r="E4" s="193"/>
      <c r="F4" s="77">
        <f>G4*I4*0.033333+G4</f>
        <v>0</v>
      </c>
      <c r="G4" s="207"/>
      <c r="H4" s="207"/>
      <c r="I4" s="210"/>
      <c r="J4" s="210"/>
    </row>
    <row r="5" spans="1:17" ht="14" customHeight="1">
      <c r="B5" s="9" t="s">
        <v>7</v>
      </c>
      <c r="C5" s="82">
        <f>F5*0.9</f>
        <v>0</v>
      </c>
      <c r="D5" s="194" t="s">
        <v>7</v>
      </c>
      <c r="E5" s="195"/>
      <c r="F5" s="78">
        <f>G5*I5*0.033333+G5</f>
        <v>0</v>
      </c>
      <c r="G5" s="208"/>
      <c r="H5" s="208"/>
      <c r="I5" s="211"/>
      <c r="J5" s="211"/>
    </row>
    <row r="6" spans="1:17" ht="14" customHeight="1">
      <c r="B6" s="9" t="s">
        <v>8</v>
      </c>
      <c r="C6" s="82">
        <f>F6*0.9</f>
        <v>0</v>
      </c>
      <c r="D6" s="194" t="s">
        <v>8</v>
      </c>
      <c r="E6" s="195"/>
      <c r="F6" s="78">
        <f>G6*I6*0.033333+G6</f>
        <v>0</v>
      </c>
      <c r="G6" s="208"/>
      <c r="H6" s="208"/>
      <c r="I6" s="211"/>
      <c r="J6" s="211"/>
    </row>
    <row r="7" spans="1:17" ht="14" customHeight="1" thickBot="1">
      <c r="B7" s="10" t="s">
        <v>9</v>
      </c>
      <c r="C7" s="83">
        <f>F7*0.9</f>
        <v>0</v>
      </c>
      <c r="D7" s="196" t="s">
        <v>9</v>
      </c>
      <c r="E7" s="197"/>
      <c r="F7" s="79">
        <f>G7*I7*0.033333+G7</f>
        <v>0</v>
      </c>
      <c r="G7" s="209"/>
      <c r="H7" s="209"/>
      <c r="I7" s="212"/>
      <c r="J7" s="212"/>
    </row>
    <row r="8" spans="1:17" ht="14" customHeight="1" thickTop="1">
      <c r="B8" s="204" t="s">
        <v>25</v>
      </c>
      <c r="C8" s="177" t="s">
        <v>21</v>
      </c>
      <c r="D8" s="178"/>
      <c r="E8" s="179"/>
      <c r="F8" s="177" t="s">
        <v>22</v>
      </c>
      <c r="G8" s="178"/>
      <c r="H8" s="179"/>
      <c r="I8" s="177" t="s">
        <v>23</v>
      </c>
      <c r="J8" s="178"/>
      <c r="K8" s="179"/>
      <c r="L8" s="177" t="s">
        <v>24</v>
      </c>
      <c r="M8" s="178"/>
      <c r="N8" s="179"/>
    </row>
    <row r="9" spans="1:17" ht="14" customHeight="1" thickBot="1">
      <c r="B9" s="205"/>
      <c r="C9" s="67" t="s">
        <v>4</v>
      </c>
      <c r="D9" s="68" t="s">
        <v>5</v>
      </c>
      <c r="E9" s="7" t="s">
        <v>30</v>
      </c>
      <c r="F9" s="67" t="s">
        <v>4</v>
      </c>
      <c r="G9" s="68" t="s">
        <v>5</v>
      </c>
      <c r="H9" s="7" t="s">
        <v>30</v>
      </c>
      <c r="I9" s="67" t="s">
        <v>4</v>
      </c>
      <c r="J9" s="68" t="s">
        <v>5</v>
      </c>
      <c r="K9" s="7" t="s">
        <v>30</v>
      </c>
      <c r="L9" s="67" t="s">
        <v>4</v>
      </c>
      <c r="M9" s="68" t="s">
        <v>5</v>
      </c>
      <c r="N9" s="7" t="s">
        <v>30</v>
      </c>
    </row>
    <row r="10" spans="1:17" ht="14" customHeight="1" thickTop="1">
      <c r="A10" s="189" t="s">
        <v>16</v>
      </c>
      <c r="B10" s="186" t="s">
        <v>0</v>
      </c>
      <c r="C10" s="25">
        <f>C4*0.4</f>
        <v>0</v>
      </c>
      <c r="D10" s="84">
        <v>5</v>
      </c>
      <c r="E10" s="85"/>
      <c r="F10" s="26">
        <f>C10</f>
        <v>0</v>
      </c>
      <c r="G10" s="84">
        <v>5</v>
      </c>
      <c r="H10" s="85"/>
      <c r="I10" s="26">
        <f>F10</f>
        <v>0</v>
      </c>
      <c r="J10" s="84">
        <v>5</v>
      </c>
      <c r="K10" s="85"/>
      <c r="L10" s="26" t="s">
        <v>20</v>
      </c>
      <c r="M10" s="11" t="s">
        <v>20</v>
      </c>
      <c r="N10" s="12"/>
    </row>
    <row r="11" spans="1:17" ht="14" customHeight="1">
      <c r="A11" s="190"/>
      <c r="B11" s="187"/>
      <c r="C11" s="87">
        <f>C4*0.47</f>
        <v>0</v>
      </c>
      <c r="D11" s="118">
        <v>5</v>
      </c>
      <c r="E11" s="89"/>
      <c r="F11" s="87">
        <f>C4*0.5</f>
        <v>0</v>
      </c>
      <c r="G11" s="118">
        <v>5</v>
      </c>
      <c r="H11" s="89"/>
      <c r="I11" s="90">
        <f>F11</f>
        <v>0</v>
      </c>
      <c r="J11" s="118">
        <v>5</v>
      </c>
      <c r="K11" s="89"/>
      <c r="L11" s="90" t="s">
        <v>20</v>
      </c>
      <c r="M11" s="13" t="s">
        <v>20</v>
      </c>
      <c r="N11" s="14"/>
    </row>
    <row r="12" spans="1:17" ht="14" customHeight="1">
      <c r="A12" s="190"/>
      <c r="B12" s="187"/>
      <c r="C12" s="87">
        <f>C4*0.55</f>
        <v>0</v>
      </c>
      <c r="D12" s="118">
        <v>3</v>
      </c>
      <c r="E12" s="89"/>
      <c r="F12" s="87">
        <f>C4*0.6</f>
        <v>0</v>
      </c>
      <c r="G12" s="118">
        <v>3</v>
      </c>
      <c r="H12" s="89"/>
      <c r="I12" s="90">
        <f>F12</f>
        <v>0</v>
      </c>
      <c r="J12" s="118">
        <v>3</v>
      </c>
      <c r="K12" s="89"/>
      <c r="L12" s="90" t="s">
        <v>20</v>
      </c>
      <c r="M12" s="13" t="s">
        <v>20</v>
      </c>
      <c r="N12" s="14"/>
    </row>
    <row r="13" spans="1:17" ht="14" customHeight="1">
      <c r="A13" s="190"/>
      <c r="B13" s="187"/>
      <c r="C13" s="93">
        <f>C4*0.65</f>
        <v>0</v>
      </c>
      <c r="D13" s="119">
        <v>5</v>
      </c>
      <c r="E13" s="109"/>
      <c r="F13" s="110">
        <f>(C4*0.7)</f>
        <v>0</v>
      </c>
      <c r="G13" s="119">
        <v>3</v>
      </c>
      <c r="H13" s="109"/>
      <c r="I13" s="110">
        <f>(C4*0.75)</f>
        <v>0</v>
      </c>
      <c r="J13" s="119">
        <v>5</v>
      </c>
      <c r="K13" s="109"/>
      <c r="L13" s="110">
        <f>(C4*0.4)</f>
        <v>0</v>
      </c>
      <c r="M13" s="15">
        <v>5</v>
      </c>
      <c r="N13" s="16"/>
    </row>
    <row r="14" spans="1:17" ht="14" customHeight="1">
      <c r="A14" s="190"/>
      <c r="B14" s="187"/>
      <c r="C14" s="97">
        <f>C4*0.75</f>
        <v>0</v>
      </c>
      <c r="D14" s="94">
        <v>5</v>
      </c>
      <c r="E14" s="95"/>
      <c r="F14" s="96">
        <f>(C4*0.8)</f>
        <v>0</v>
      </c>
      <c r="G14" s="94">
        <v>3</v>
      </c>
      <c r="H14" s="95"/>
      <c r="I14" s="96">
        <f>(C4*0.85)</f>
        <v>0</v>
      </c>
      <c r="J14" s="94">
        <v>3</v>
      </c>
      <c r="K14" s="95"/>
      <c r="L14" s="96">
        <f>(C4*0.5)</f>
        <v>0</v>
      </c>
      <c r="M14" s="18">
        <v>5</v>
      </c>
      <c r="N14" s="19"/>
    </row>
    <row r="15" spans="1:17" ht="14" customHeight="1">
      <c r="A15" s="190"/>
      <c r="B15" s="188"/>
      <c r="C15" s="98">
        <f>C4*0.85</f>
        <v>0</v>
      </c>
      <c r="D15" s="120">
        <v>5</v>
      </c>
      <c r="E15" s="121"/>
      <c r="F15" s="122">
        <f>(C4*0.9)</f>
        <v>0</v>
      </c>
      <c r="G15" s="120">
        <v>3</v>
      </c>
      <c r="H15" s="121"/>
      <c r="I15" s="122">
        <f>(C4*0.95)</f>
        <v>0</v>
      </c>
      <c r="J15" s="120">
        <v>1</v>
      </c>
      <c r="K15" s="121"/>
      <c r="L15" s="122">
        <f>(C4*0.6)</f>
        <v>0</v>
      </c>
      <c r="M15" s="65">
        <v>5</v>
      </c>
      <c r="N15" s="66"/>
    </row>
    <row r="16" spans="1:17" ht="14" customHeight="1">
      <c r="A16" s="190"/>
      <c r="B16" s="146" t="s">
        <v>28</v>
      </c>
      <c r="C16" s="99"/>
      <c r="D16" s="119" t="s">
        <v>19</v>
      </c>
      <c r="E16" s="109"/>
      <c r="F16" s="110">
        <f>C16</f>
        <v>0</v>
      </c>
      <c r="G16" s="119" t="s">
        <v>19</v>
      </c>
      <c r="H16" s="109"/>
      <c r="I16" s="110">
        <f>F16</f>
        <v>0</v>
      </c>
      <c r="J16" s="119" t="s">
        <v>19</v>
      </c>
      <c r="K16" s="109"/>
      <c r="L16" s="110">
        <f>C16</f>
        <v>0</v>
      </c>
      <c r="M16" s="15" t="s">
        <v>19</v>
      </c>
      <c r="N16" s="16"/>
    </row>
    <row r="17" spans="1:14" ht="14" customHeight="1">
      <c r="A17" s="190"/>
      <c r="B17" s="147" t="s">
        <v>29</v>
      </c>
      <c r="C17" s="103"/>
      <c r="D17" s="94" t="s">
        <v>19</v>
      </c>
      <c r="E17" s="95"/>
      <c r="F17" s="96">
        <f>C17</f>
        <v>0</v>
      </c>
      <c r="G17" s="94" t="s">
        <v>19</v>
      </c>
      <c r="H17" s="95"/>
      <c r="I17" s="96">
        <f>F17</f>
        <v>0</v>
      </c>
      <c r="J17" s="94" t="s">
        <v>19</v>
      </c>
      <c r="K17" s="95"/>
      <c r="L17" s="96">
        <f>C17</f>
        <v>0</v>
      </c>
      <c r="M17" s="94" t="s">
        <v>19</v>
      </c>
      <c r="N17" s="19"/>
    </row>
    <row r="18" spans="1:14" ht="14" customHeight="1" thickBot="1">
      <c r="A18" s="191"/>
      <c r="B18" s="148" t="s">
        <v>79</v>
      </c>
      <c r="C18" s="104"/>
      <c r="D18" s="105" t="s">
        <v>18</v>
      </c>
      <c r="E18" s="106"/>
      <c r="F18" s="96">
        <f>C18</f>
        <v>0</v>
      </c>
      <c r="G18" s="105" t="s">
        <v>18</v>
      </c>
      <c r="H18" s="106"/>
      <c r="I18" s="96">
        <f>F18</f>
        <v>0</v>
      </c>
      <c r="J18" s="105" t="s">
        <v>18</v>
      </c>
      <c r="K18" s="107"/>
      <c r="L18" s="108">
        <f>C18</f>
        <v>0</v>
      </c>
      <c r="M18" s="21" t="s">
        <v>18</v>
      </c>
      <c r="N18" s="23"/>
    </row>
    <row r="19" spans="1:14" ht="14" customHeight="1" thickTop="1">
      <c r="A19" s="183" t="s">
        <v>13</v>
      </c>
      <c r="B19" s="186" t="s">
        <v>2</v>
      </c>
      <c r="C19" s="25">
        <f>C5*0.4</f>
        <v>0</v>
      </c>
      <c r="D19" s="84">
        <v>5</v>
      </c>
      <c r="E19" s="85"/>
      <c r="F19" s="26">
        <f>C19</f>
        <v>0</v>
      </c>
      <c r="G19" s="84">
        <v>5</v>
      </c>
      <c r="H19" s="85"/>
      <c r="I19" s="26">
        <f>F19</f>
        <v>0</v>
      </c>
      <c r="J19" s="84">
        <v>5</v>
      </c>
      <c r="K19" s="85"/>
      <c r="L19" s="86" t="s">
        <v>20</v>
      </c>
      <c r="M19" s="27" t="s">
        <v>20</v>
      </c>
      <c r="N19" s="28"/>
    </row>
    <row r="20" spans="1:14" ht="14" customHeight="1">
      <c r="A20" s="184"/>
      <c r="B20" s="187"/>
      <c r="C20" s="29">
        <f>C5*0.47</f>
        <v>0</v>
      </c>
      <c r="D20" s="88">
        <v>5</v>
      </c>
      <c r="E20" s="91"/>
      <c r="F20" s="87">
        <f>C5*0.5</f>
        <v>0</v>
      </c>
      <c r="G20" s="88">
        <v>5</v>
      </c>
      <c r="H20" s="91"/>
      <c r="I20" s="30">
        <f>F20</f>
        <v>0</v>
      </c>
      <c r="J20" s="88">
        <v>5</v>
      </c>
      <c r="K20" s="91"/>
      <c r="L20" s="92" t="s">
        <v>20</v>
      </c>
      <c r="M20" s="31" t="s">
        <v>20</v>
      </c>
      <c r="N20" s="32"/>
    </row>
    <row r="21" spans="1:14" ht="14" customHeight="1">
      <c r="A21" s="184"/>
      <c r="B21" s="187"/>
      <c r="C21" s="29">
        <f>C5*0.55</f>
        <v>0</v>
      </c>
      <c r="D21" s="88">
        <v>3</v>
      </c>
      <c r="E21" s="91"/>
      <c r="F21" s="87">
        <f>C5*0.6</f>
        <v>0</v>
      </c>
      <c r="G21" s="88">
        <v>3</v>
      </c>
      <c r="H21" s="91"/>
      <c r="I21" s="30">
        <f>F21</f>
        <v>0</v>
      </c>
      <c r="J21" s="88">
        <v>3</v>
      </c>
      <c r="K21" s="91"/>
      <c r="L21" s="92" t="s">
        <v>20</v>
      </c>
      <c r="M21" s="31" t="s">
        <v>20</v>
      </c>
      <c r="N21" s="32"/>
    </row>
    <row r="22" spans="1:14" ht="14" customHeight="1">
      <c r="A22" s="184"/>
      <c r="B22" s="187"/>
      <c r="C22" s="93">
        <f>C5*0.65</f>
        <v>0</v>
      </c>
      <c r="D22" s="94">
        <v>5</v>
      </c>
      <c r="E22" s="109"/>
      <c r="F22" s="110">
        <f>(C5*0.7)</f>
        <v>0</v>
      </c>
      <c r="G22" s="94">
        <v>3</v>
      </c>
      <c r="H22" s="109"/>
      <c r="I22" s="110">
        <f>(C5*0.75)</f>
        <v>0</v>
      </c>
      <c r="J22" s="119">
        <v>5</v>
      </c>
      <c r="K22" s="109"/>
      <c r="L22" s="110">
        <f>(C5*0.4)</f>
        <v>0</v>
      </c>
      <c r="M22" s="15">
        <v>5</v>
      </c>
      <c r="N22" s="16"/>
    </row>
    <row r="23" spans="1:14" ht="14" customHeight="1">
      <c r="A23" s="184"/>
      <c r="B23" s="187"/>
      <c r="C23" s="97">
        <f>C5*0.75</f>
        <v>0</v>
      </c>
      <c r="D23" s="94">
        <v>5</v>
      </c>
      <c r="E23" s="95"/>
      <c r="F23" s="96">
        <f>(C5*0.8)</f>
        <v>0</v>
      </c>
      <c r="G23" s="94">
        <v>3</v>
      </c>
      <c r="H23" s="95"/>
      <c r="I23" s="96">
        <f>(C5*0.85)</f>
        <v>0</v>
      </c>
      <c r="J23" s="94">
        <v>3</v>
      </c>
      <c r="K23" s="95"/>
      <c r="L23" s="96">
        <f>(C5*0.5)</f>
        <v>0</v>
      </c>
      <c r="M23" s="18">
        <v>5</v>
      </c>
      <c r="N23" s="19"/>
    </row>
    <row r="24" spans="1:14" ht="14" customHeight="1">
      <c r="A24" s="184"/>
      <c r="B24" s="188"/>
      <c r="C24" s="98">
        <f>C5*0.85</f>
        <v>0</v>
      </c>
      <c r="D24" s="120">
        <v>5</v>
      </c>
      <c r="E24" s="121"/>
      <c r="F24" s="122">
        <f>(C5*0.9)</f>
        <v>0</v>
      </c>
      <c r="G24" s="120">
        <v>3</v>
      </c>
      <c r="H24" s="121"/>
      <c r="I24" s="122">
        <f>(C5*0.95)</f>
        <v>0</v>
      </c>
      <c r="J24" s="120">
        <v>1</v>
      </c>
      <c r="K24" s="121"/>
      <c r="L24" s="122">
        <f>(C5*0.6)</f>
        <v>0</v>
      </c>
      <c r="M24" s="65">
        <v>5</v>
      </c>
      <c r="N24" s="66"/>
    </row>
    <row r="25" spans="1:14" ht="14" customHeight="1">
      <c r="A25" s="184"/>
      <c r="B25" s="146" t="s">
        <v>28</v>
      </c>
      <c r="C25" s="99"/>
      <c r="D25" s="119" t="s">
        <v>19</v>
      </c>
      <c r="E25" s="109"/>
      <c r="F25" s="110">
        <f>C25</f>
        <v>0</v>
      </c>
      <c r="G25" s="111" t="s">
        <v>19</v>
      </c>
      <c r="H25" s="112"/>
      <c r="I25" s="110">
        <f>F25</f>
        <v>0</v>
      </c>
      <c r="J25" s="111" t="s">
        <v>19</v>
      </c>
      <c r="K25" s="112"/>
      <c r="L25" s="110">
        <f>C25</f>
        <v>0</v>
      </c>
      <c r="M25" s="33" t="s">
        <v>19</v>
      </c>
      <c r="N25" s="34"/>
    </row>
    <row r="26" spans="1:14" ht="14" customHeight="1">
      <c r="A26" s="184"/>
      <c r="B26" s="147" t="s">
        <v>29</v>
      </c>
      <c r="C26" s="103"/>
      <c r="D26" s="94" t="s">
        <v>19</v>
      </c>
      <c r="E26" s="109"/>
      <c r="F26" s="110">
        <f>C26</f>
        <v>0</v>
      </c>
      <c r="G26" s="111" t="s">
        <v>19</v>
      </c>
      <c r="H26" s="112"/>
      <c r="I26" s="110">
        <f>F26</f>
        <v>0</v>
      </c>
      <c r="J26" s="111" t="s">
        <v>19</v>
      </c>
      <c r="K26" s="112"/>
      <c r="L26" s="110">
        <f>C26</f>
        <v>0</v>
      </c>
      <c r="M26" s="33" t="s">
        <v>19</v>
      </c>
      <c r="N26" s="34"/>
    </row>
    <row r="27" spans="1:14" ht="14" customHeight="1" thickBot="1">
      <c r="A27" s="185"/>
      <c r="B27" s="148" t="s">
        <v>79</v>
      </c>
      <c r="C27" s="104"/>
      <c r="D27" s="105" t="s">
        <v>18</v>
      </c>
      <c r="E27" s="114"/>
      <c r="F27" s="110">
        <f>C27</f>
        <v>0</v>
      </c>
      <c r="G27" s="105" t="s">
        <v>18</v>
      </c>
      <c r="H27" s="112"/>
      <c r="I27" s="110">
        <f>F27</f>
        <v>0</v>
      </c>
      <c r="J27" s="105" t="s">
        <v>18</v>
      </c>
      <c r="K27" s="112"/>
      <c r="L27" s="96">
        <f>C27</f>
        <v>0</v>
      </c>
      <c r="M27" s="105" t="s">
        <v>18</v>
      </c>
      <c r="N27" s="34"/>
    </row>
    <row r="28" spans="1:14" ht="14" customHeight="1" thickTop="1">
      <c r="A28" s="189" t="s">
        <v>14</v>
      </c>
      <c r="B28" s="186" t="s">
        <v>1</v>
      </c>
      <c r="C28" s="25">
        <f>C6*0.4</f>
        <v>0</v>
      </c>
      <c r="D28" s="84">
        <v>5</v>
      </c>
      <c r="E28" s="85"/>
      <c r="F28" s="26">
        <f>C28</f>
        <v>0</v>
      </c>
      <c r="G28" s="84">
        <v>5</v>
      </c>
      <c r="H28" s="85"/>
      <c r="I28" s="26">
        <f>F28</f>
        <v>0</v>
      </c>
      <c r="J28" s="84">
        <v>5</v>
      </c>
      <c r="K28" s="85"/>
      <c r="L28" s="86" t="s">
        <v>20</v>
      </c>
      <c r="M28" s="27" t="s">
        <v>20</v>
      </c>
      <c r="N28" s="28"/>
    </row>
    <row r="29" spans="1:14" ht="14" customHeight="1">
      <c r="A29" s="190"/>
      <c r="B29" s="187"/>
      <c r="C29" s="29">
        <f>C6*0.47</f>
        <v>0</v>
      </c>
      <c r="D29" s="88">
        <v>5</v>
      </c>
      <c r="E29" s="91"/>
      <c r="F29" s="87">
        <f>C6*0.5</f>
        <v>0</v>
      </c>
      <c r="G29" s="88">
        <v>5</v>
      </c>
      <c r="H29" s="91"/>
      <c r="I29" s="30">
        <f>F29</f>
        <v>0</v>
      </c>
      <c r="J29" s="88">
        <v>5</v>
      </c>
      <c r="K29" s="91"/>
      <c r="L29" s="92" t="s">
        <v>20</v>
      </c>
      <c r="M29" s="31" t="s">
        <v>20</v>
      </c>
      <c r="N29" s="32"/>
    </row>
    <row r="30" spans="1:14" ht="14" customHeight="1">
      <c r="A30" s="190"/>
      <c r="B30" s="187"/>
      <c r="C30" s="29">
        <f>C6*0.55</f>
        <v>0</v>
      </c>
      <c r="D30" s="88">
        <v>3</v>
      </c>
      <c r="E30" s="91"/>
      <c r="F30" s="87">
        <f>C6*0.6</f>
        <v>0</v>
      </c>
      <c r="G30" s="88">
        <v>3</v>
      </c>
      <c r="H30" s="91"/>
      <c r="I30" s="30">
        <f>F30</f>
        <v>0</v>
      </c>
      <c r="J30" s="88">
        <v>3</v>
      </c>
      <c r="K30" s="91"/>
      <c r="L30" s="92" t="s">
        <v>20</v>
      </c>
      <c r="M30" s="31" t="s">
        <v>20</v>
      </c>
      <c r="N30" s="32"/>
    </row>
    <row r="31" spans="1:14" ht="14" customHeight="1">
      <c r="A31" s="190"/>
      <c r="B31" s="187"/>
      <c r="C31" s="97">
        <f>C6*0.65</f>
        <v>0</v>
      </c>
      <c r="D31" s="94">
        <v>5</v>
      </c>
      <c r="E31" s="95"/>
      <c r="F31" s="96">
        <f>(C6*0.7)</f>
        <v>0</v>
      </c>
      <c r="G31" s="94">
        <v>3</v>
      </c>
      <c r="H31" s="95"/>
      <c r="I31" s="96">
        <f>(C6*0.75)</f>
        <v>0</v>
      </c>
      <c r="J31" s="94">
        <v>5</v>
      </c>
      <c r="K31" s="109"/>
      <c r="L31" s="110">
        <f>(C6*0.4)</f>
        <v>0</v>
      </c>
      <c r="M31" s="18">
        <v>5</v>
      </c>
      <c r="N31" s="19"/>
    </row>
    <row r="32" spans="1:14" ht="14" customHeight="1">
      <c r="A32" s="190"/>
      <c r="B32" s="187"/>
      <c r="C32" s="97">
        <f>C6*0.75</f>
        <v>0</v>
      </c>
      <c r="D32" s="123">
        <v>5</v>
      </c>
      <c r="E32" s="95"/>
      <c r="F32" s="96">
        <f>(C6*0.8)</f>
        <v>0</v>
      </c>
      <c r="G32" s="94">
        <v>3</v>
      </c>
      <c r="H32" s="95"/>
      <c r="I32" s="96">
        <f>(C6*0.85)</f>
        <v>0</v>
      </c>
      <c r="J32" s="94">
        <v>3</v>
      </c>
      <c r="K32" s="95"/>
      <c r="L32" s="96">
        <f>(C6*0.5)</f>
        <v>0</v>
      </c>
      <c r="M32" s="18">
        <v>5</v>
      </c>
      <c r="N32" s="19"/>
    </row>
    <row r="33" spans="1:14" ht="14" customHeight="1">
      <c r="A33" s="190"/>
      <c r="B33" s="188"/>
      <c r="C33" s="98">
        <f>C6*0.85</f>
        <v>0</v>
      </c>
      <c r="D33" s="124">
        <v>5</v>
      </c>
      <c r="E33" s="121"/>
      <c r="F33" s="122">
        <f>(C6*0.9)</f>
        <v>0</v>
      </c>
      <c r="G33" s="120">
        <v>3</v>
      </c>
      <c r="H33" s="121"/>
      <c r="I33" s="122">
        <f>(C6*0.95)</f>
        <v>0</v>
      </c>
      <c r="J33" s="120">
        <v>1</v>
      </c>
      <c r="K33" s="121"/>
      <c r="L33" s="122">
        <f>(C6*0.6)</f>
        <v>0</v>
      </c>
      <c r="M33" s="65">
        <v>5</v>
      </c>
      <c r="N33" s="66"/>
    </row>
    <row r="34" spans="1:14" ht="14" customHeight="1">
      <c r="A34" s="190"/>
      <c r="B34" s="146" t="s">
        <v>28</v>
      </c>
      <c r="C34" s="99"/>
      <c r="D34" s="119" t="s">
        <v>19</v>
      </c>
      <c r="E34" s="109"/>
      <c r="F34" s="110">
        <f>C34</f>
        <v>0</v>
      </c>
      <c r="G34" s="111" t="s">
        <v>19</v>
      </c>
      <c r="H34" s="112"/>
      <c r="I34" s="110">
        <f>F34</f>
        <v>0</v>
      </c>
      <c r="J34" s="111" t="s">
        <v>19</v>
      </c>
      <c r="K34" s="112"/>
      <c r="L34" s="110">
        <f>C34</f>
        <v>0</v>
      </c>
      <c r="M34" s="33" t="s">
        <v>19</v>
      </c>
      <c r="N34" s="34"/>
    </row>
    <row r="35" spans="1:14" ht="14" customHeight="1">
      <c r="A35" s="190"/>
      <c r="B35" s="147" t="s">
        <v>29</v>
      </c>
      <c r="C35" s="103"/>
      <c r="D35" s="94" t="s">
        <v>19</v>
      </c>
      <c r="E35" s="95"/>
      <c r="F35" s="96">
        <f>C35</f>
        <v>0</v>
      </c>
      <c r="G35" s="111" t="s">
        <v>19</v>
      </c>
      <c r="H35" s="112"/>
      <c r="I35" s="96">
        <f>F35</f>
        <v>0</v>
      </c>
      <c r="J35" s="111" t="s">
        <v>19</v>
      </c>
      <c r="K35" s="112"/>
      <c r="L35" s="96">
        <f>C35</f>
        <v>0</v>
      </c>
      <c r="M35" s="33" t="s">
        <v>19</v>
      </c>
      <c r="N35" s="34"/>
    </row>
    <row r="36" spans="1:14" ht="14" customHeight="1" thickBot="1">
      <c r="A36" s="191"/>
      <c r="B36" s="148" t="s">
        <v>79</v>
      </c>
      <c r="C36" s="104"/>
      <c r="D36" s="105" t="s">
        <v>18</v>
      </c>
      <c r="E36" s="107"/>
      <c r="F36" s="108">
        <f>C36</f>
        <v>0</v>
      </c>
      <c r="G36" s="115" t="s">
        <v>18</v>
      </c>
      <c r="H36" s="116"/>
      <c r="I36" s="108">
        <f>F36</f>
        <v>0</v>
      </c>
      <c r="J36" s="115" t="s">
        <v>18</v>
      </c>
      <c r="K36" s="116"/>
      <c r="L36" s="108">
        <f>C36</f>
        <v>0</v>
      </c>
      <c r="M36" s="43" t="s">
        <v>18</v>
      </c>
      <c r="N36" s="44"/>
    </row>
    <row r="37" spans="1:14" ht="14" customHeight="1" thickTop="1">
      <c r="A37" s="183" t="s">
        <v>15</v>
      </c>
      <c r="B37" s="186" t="s">
        <v>3</v>
      </c>
      <c r="C37" s="25">
        <f>C7*0.4</f>
        <v>0</v>
      </c>
      <c r="D37" s="84">
        <v>5</v>
      </c>
      <c r="E37" s="85"/>
      <c r="F37" s="26">
        <f>C37</f>
        <v>0</v>
      </c>
      <c r="G37" s="84">
        <v>5</v>
      </c>
      <c r="H37" s="85"/>
      <c r="I37" s="26">
        <f>F37</f>
        <v>0</v>
      </c>
      <c r="J37" s="84">
        <v>5</v>
      </c>
      <c r="K37" s="85"/>
      <c r="L37" s="86" t="s">
        <v>20</v>
      </c>
      <c r="M37" s="27" t="s">
        <v>20</v>
      </c>
      <c r="N37" s="28"/>
    </row>
    <row r="38" spans="1:14" ht="14" customHeight="1">
      <c r="A38" s="184"/>
      <c r="B38" s="187"/>
      <c r="C38" s="29">
        <f>C7*0.47</f>
        <v>0</v>
      </c>
      <c r="D38" s="88">
        <v>5</v>
      </c>
      <c r="E38" s="91"/>
      <c r="F38" s="87">
        <f>C7*0.5</f>
        <v>0</v>
      </c>
      <c r="G38" s="88">
        <v>5</v>
      </c>
      <c r="H38" s="91"/>
      <c r="I38" s="30">
        <f>F38</f>
        <v>0</v>
      </c>
      <c r="J38" s="88">
        <v>5</v>
      </c>
      <c r="K38" s="91"/>
      <c r="L38" s="92" t="s">
        <v>20</v>
      </c>
      <c r="M38" s="31" t="s">
        <v>20</v>
      </c>
      <c r="N38" s="32"/>
    </row>
    <row r="39" spans="1:14" ht="14" customHeight="1">
      <c r="A39" s="184"/>
      <c r="B39" s="187"/>
      <c r="C39" s="29">
        <f>C7*0.55</f>
        <v>0</v>
      </c>
      <c r="D39" s="88">
        <v>3</v>
      </c>
      <c r="E39" s="91"/>
      <c r="F39" s="87">
        <f>C7*0.6</f>
        <v>0</v>
      </c>
      <c r="G39" s="88">
        <v>3</v>
      </c>
      <c r="H39" s="91"/>
      <c r="I39" s="30">
        <f>F39</f>
        <v>0</v>
      </c>
      <c r="J39" s="88">
        <v>3</v>
      </c>
      <c r="K39" s="91"/>
      <c r="L39" s="92" t="s">
        <v>20</v>
      </c>
      <c r="M39" s="31" t="s">
        <v>20</v>
      </c>
      <c r="N39" s="32"/>
    </row>
    <row r="40" spans="1:14" ht="14" customHeight="1">
      <c r="A40" s="184"/>
      <c r="B40" s="187"/>
      <c r="C40" s="97">
        <f>C7*0.65</f>
        <v>0</v>
      </c>
      <c r="D40" s="94">
        <v>5</v>
      </c>
      <c r="E40" s="95"/>
      <c r="F40" s="96">
        <f>(C7*0.7)</f>
        <v>0</v>
      </c>
      <c r="G40" s="94">
        <v>3</v>
      </c>
      <c r="H40" s="95"/>
      <c r="I40" s="96">
        <f>(C7*0.75)</f>
        <v>0</v>
      </c>
      <c r="J40" s="94">
        <v>5</v>
      </c>
      <c r="K40" s="109"/>
      <c r="L40" s="110">
        <f>(C7*0.4)</f>
        <v>0</v>
      </c>
      <c r="M40" s="15">
        <v>5</v>
      </c>
      <c r="N40" s="16"/>
    </row>
    <row r="41" spans="1:14" ht="14" customHeight="1">
      <c r="A41" s="184"/>
      <c r="B41" s="187"/>
      <c r="C41" s="97">
        <f>C7*0.75</f>
        <v>0</v>
      </c>
      <c r="D41" s="123">
        <v>5</v>
      </c>
      <c r="E41" s="95"/>
      <c r="F41" s="96">
        <f>(C7*0.8)</f>
        <v>0</v>
      </c>
      <c r="G41" s="94">
        <v>3</v>
      </c>
      <c r="H41" s="95"/>
      <c r="I41" s="96">
        <f>(C7*0.85)</f>
        <v>0</v>
      </c>
      <c r="J41" s="94">
        <v>3</v>
      </c>
      <c r="K41" s="95"/>
      <c r="L41" s="96">
        <f>(C7*0.5)</f>
        <v>0</v>
      </c>
      <c r="M41" s="18">
        <v>5</v>
      </c>
      <c r="N41" s="19"/>
    </row>
    <row r="42" spans="1:14" ht="14" customHeight="1">
      <c r="A42" s="184"/>
      <c r="B42" s="188"/>
      <c r="C42" s="98">
        <f>C7*0.85</f>
        <v>0</v>
      </c>
      <c r="D42" s="124">
        <v>5</v>
      </c>
      <c r="E42" s="121"/>
      <c r="F42" s="122">
        <f>(C7*0.9)</f>
        <v>0</v>
      </c>
      <c r="G42" s="120">
        <v>3</v>
      </c>
      <c r="H42" s="121"/>
      <c r="I42" s="122">
        <f>(C7*0.95)</f>
        <v>0</v>
      </c>
      <c r="J42" s="120">
        <v>1</v>
      </c>
      <c r="K42" s="121"/>
      <c r="L42" s="122">
        <f>(C7*0.6)</f>
        <v>0</v>
      </c>
      <c r="M42" s="65">
        <v>5</v>
      </c>
      <c r="N42" s="66"/>
    </row>
    <row r="43" spans="1:14" ht="14" customHeight="1">
      <c r="A43" s="184"/>
      <c r="B43" s="146" t="s">
        <v>28</v>
      </c>
      <c r="C43" s="99"/>
      <c r="D43" s="119" t="s">
        <v>19</v>
      </c>
      <c r="E43" s="125"/>
      <c r="F43" s="126">
        <f>C43</f>
        <v>0</v>
      </c>
      <c r="G43" s="127" t="s">
        <v>19</v>
      </c>
      <c r="H43" s="125"/>
      <c r="I43" s="126">
        <f>F43</f>
        <v>0</v>
      </c>
      <c r="J43" s="119" t="s">
        <v>19</v>
      </c>
      <c r="K43" s="109"/>
      <c r="L43" s="110">
        <f>C43</f>
        <v>0</v>
      </c>
      <c r="M43" s="15" t="s">
        <v>19</v>
      </c>
      <c r="N43" s="16"/>
    </row>
    <row r="44" spans="1:14" ht="14" customHeight="1">
      <c r="A44" s="184"/>
      <c r="B44" s="147" t="s">
        <v>29</v>
      </c>
      <c r="C44" s="103"/>
      <c r="D44" s="94" t="s">
        <v>19</v>
      </c>
      <c r="E44" s="95"/>
      <c r="F44" s="96">
        <f>C44</f>
        <v>0</v>
      </c>
      <c r="G44" s="94" t="s">
        <v>19</v>
      </c>
      <c r="H44" s="95"/>
      <c r="I44" s="96">
        <f>F44</f>
        <v>0</v>
      </c>
      <c r="J44" s="94" t="s">
        <v>19</v>
      </c>
      <c r="K44" s="95"/>
      <c r="L44" s="96">
        <f>C44</f>
        <v>0</v>
      </c>
      <c r="M44" s="18" t="s">
        <v>19</v>
      </c>
      <c r="N44" s="19"/>
    </row>
    <row r="45" spans="1:14" ht="14" customHeight="1" thickBot="1">
      <c r="A45" s="185"/>
      <c r="B45" s="148" t="s">
        <v>79</v>
      </c>
      <c r="C45" s="104"/>
      <c r="D45" s="105" t="s">
        <v>18</v>
      </c>
      <c r="E45" s="107"/>
      <c r="F45" s="108">
        <f>C45</f>
        <v>0</v>
      </c>
      <c r="G45" s="105" t="s">
        <v>18</v>
      </c>
      <c r="H45" s="107"/>
      <c r="I45" s="108">
        <f>F45</f>
        <v>0</v>
      </c>
      <c r="J45" s="105" t="s">
        <v>18</v>
      </c>
      <c r="K45" s="107"/>
      <c r="L45" s="108">
        <f>C45</f>
        <v>0</v>
      </c>
      <c r="M45" s="105" t="s">
        <v>18</v>
      </c>
      <c r="N45" s="23"/>
    </row>
    <row r="46" spans="1:14" ht="14" customHeight="1" thickTop="1" thickBot="1">
      <c r="A46" s="64"/>
      <c r="B46" s="64"/>
      <c r="C46" s="64"/>
      <c r="D46" s="64"/>
      <c r="E46" s="64"/>
      <c r="F46" s="64"/>
      <c r="G46" s="64"/>
      <c r="H46" s="64"/>
      <c r="I46" s="64"/>
      <c r="J46" s="64"/>
      <c r="K46" s="64"/>
      <c r="L46" s="64"/>
      <c r="M46" s="64"/>
      <c r="N46" s="64"/>
    </row>
    <row r="47" spans="1:14" ht="14" customHeight="1" thickTop="1">
      <c r="B47" s="204" t="s">
        <v>25</v>
      </c>
      <c r="C47" s="177" t="s">
        <v>21</v>
      </c>
      <c r="D47" s="178"/>
      <c r="E47" s="179"/>
      <c r="F47" s="177" t="s">
        <v>22</v>
      </c>
      <c r="G47" s="178"/>
      <c r="H47" s="179"/>
      <c r="I47" s="177" t="s">
        <v>23</v>
      </c>
      <c r="J47" s="178"/>
      <c r="K47" s="179"/>
      <c r="L47" s="177" t="s">
        <v>24</v>
      </c>
      <c r="M47" s="178"/>
      <c r="N47" s="179"/>
    </row>
    <row r="48" spans="1:14" ht="14" customHeight="1" thickBot="1">
      <c r="B48" s="205"/>
      <c r="C48" s="4" t="s">
        <v>4</v>
      </c>
      <c r="D48" s="6" t="s">
        <v>5</v>
      </c>
      <c r="E48" s="7" t="s">
        <v>30</v>
      </c>
      <c r="F48" s="5" t="s">
        <v>4</v>
      </c>
      <c r="G48" s="6" t="s">
        <v>5</v>
      </c>
      <c r="H48" s="7" t="s">
        <v>30</v>
      </c>
      <c r="I48" s="5" t="s">
        <v>4</v>
      </c>
      <c r="J48" s="6" t="s">
        <v>5</v>
      </c>
      <c r="K48" s="7" t="s">
        <v>30</v>
      </c>
      <c r="L48" s="5" t="s">
        <v>4</v>
      </c>
      <c r="M48" s="6" t="s">
        <v>5</v>
      </c>
      <c r="N48" s="7" t="s">
        <v>30</v>
      </c>
    </row>
    <row r="49" spans="1:14" ht="14" customHeight="1" thickTop="1">
      <c r="A49" s="201" t="s">
        <v>80</v>
      </c>
      <c r="B49" s="60"/>
      <c r="C49" s="55"/>
      <c r="D49" s="35"/>
      <c r="E49" s="36"/>
      <c r="F49" s="37"/>
      <c r="G49" s="35"/>
      <c r="H49" s="36"/>
      <c r="I49" s="37"/>
      <c r="J49" s="38"/>
      <c r="K49" s="39"/>
      <c r="L49" s="37"/>
      <c r="M49" s="35"/>
      <c r="N49" s="36"/>
    </row>
    <row r="50" spans="1:14" ht="14" customHeight="1">
      <c r="A50" s="202"/>
      <c r="B50" s="58"/>
      <c r="C50" s="17"/>
      <c r="D50" s="40"/>
      <c r="E50" s="41"/>
      <c r="F50" s="42"/>
      <c r="G50" s="40"/>
      <c r="H50" s="41"/>
      <c r="I50" s="42"/>
      <c r="J50" s="40"/>
      <c r="K50" s="41"/>
      <c r="L50" s="42"/>
      <c r="M50" s="40"/>
      <c r="N50" s="41"/>
    </row>
    <row r="51" spans="1:14" ht="14" customHeight="1">
      <c r="A51" s="202"/>
      <c r="B51" s="58"/>
      <c r="C51" s="17"/>
      <c r="D51" s="18"/>
      <c r="E51" s="19"/>
      <c r="F51" s="20"/>
      <c r="G51" s="18"/>
      <c r="H51" s="19"/>
      <c r="I51" s="20"/>
      <c r="J51" s="18"/>
      <c r="K51" s="19"/>
      <c r="L51" s="20"/>
      <c r="M51" s="18"/>
      <c r="N51" s="19"/>
    </row>
    <row r="52" spans="1:14" ht="14" customHeight="1">
      <c r="A52" s="202"/>
      <c r="B52" s="58"/>
      <c r="C52" s="17"/>
      <c r="D52" s="18"/>
      <c r="E52" s="19"/>
      <c r="F52" s="20"/>
      <c r="G52" s="18"/>
      <c r="H52" s="19"/>
      <c r="I52" s="20"/>
      <c r="J52" s="18"/>
      <c r="K52" s="19"/>
      <c r="L52" s="20"/>
      <c r="M52" s="18"/>
      <c r="N52" s="19"/>
    </row>
    <row r="53" spans="1:14" ht="14" customHeight="1">
      <c r="A53" s="202"/>
      <c r="B53" s="58"/>
      <c r="C53" s="17"/>
      <c r="D53" s="18"/>
      <c r="E53" s="19"/>
      <c r="F53" s="20"/>
      <c r="G53" s="18"/>
      <c r="H53" s="19"/>
      <c r="I53" s="20"/>
      <c r="J53" s="18"/>
      <c r="K53" s="19"/>
      <c r="L53" s="20"/>
      <c r="M53" s="18"/>
      <c r="N53" s="19"/>
    </row>
    <row r="54" spans="1:14" ht="14" customHeight="1" thickBot="1">
      <c r="A54" s="203"/>
      <c r="B54" s="59"/>
      <c r="C54" s="56"/>
      <c r="D54" s="21"/>
      <c r="E54" s="23"/>
      <c r="F54" s="24"/>
      <c r="G54" s="21"/>
      <c r="H54" s="23"/>
      <c r="I54" s="24"/>
      <c r="J54" s="21"/>
      <c r="K54" s="23"/>
      <c r="L54" s="24"/>
      <c r="M54" s="21"/>
      <c r="N54" s="23"/>
    </row>
    <row r="55" spans="1:14" ht="14" customHeight="1" thickTop="1">
      <c r="A55" s="180" t="s">
        <v>81</v>
      </c>
      <c r="B55" s="61"/>
      <c r="C55" s="45"/>
      <c r="D55" s="35"/>
      <c r="E55" s="36"/>
      <c r="F55" s="37"/>
      <c r="G55" s="46"/>
      <c r="H55" s="36"/>
      <c r="I55" s="37"/>
      <c r="J55" s="35"/>
      <c r="K55" s="36"/>
      <c r="L55" s="37"/>
      <c r="M55" s="35"/>
      <c r="N55" s="36"/>
    </row>
    <row r="56" spans="1:14" ht="14" customHeight="1">
      <c r="A56" s="181"/>
      <c r="B56" s="62"/>
      <c r="C56" s="47"/>
      <c r="D56" s="40"/>
      <c r="E56" s="41"/>
      <c r="F56" s="42"/>
      <c r="G56" s="48"/>
      <c r="H56" s="41"/>
      <c r="I56" s="42"/>
      <c r="J56" s="40"/>
      <c r="K56" s="41"/>
      <c r="L56" s="42"/>
      <c r="M56" s="40"/>
      <c r="N56" s="41"/>
    </row>
    <row r="57" spans="1:14" ht="14" customHeight="1">
      <c r="A57" s="181"/>
      <c r="B57" s="62"/>
      <c r="C57" s="47"/>
      <c r="D57" s="40"/>
      <c r="E57" s="41"/>
      <c r="F57" s="42"/>
      <c r="G57" s="48"/>
      <c r="H57" s="41"/>
      <c r="I57" s="42"/>
      <c r="J57" s="40"/>
      <c r="K57" s="41"/>
      <c r="L57" s="42"/>
      <c r="M57" s="40"/>
      <c r="N57" s="41"/>
    </row>
    <row r="58" spans="1:14" ht="14" customHeight="1">
      <c r="A58" s="181"/>
      <c r="B58" s="62"/>
      <c r="C58" s="47"/>
      <c r="D58" s="40"/>
      <c r="E58" s="41"/>
      <c r="F58" s="42"/>
      <c r="G58" s="48"/>
      <c r="H58" s="41"/>
      <c r="I58" s="42"/>
      <c r="J58" s="40"/>
      <c r="K58" s="41"/>
      <c r="L58" s="42"/>
      <c r="M58" s="40"/>
      <c r="N58" s="41"/>
    </row>
    <row r="59" spans="1:14" ht="14" customHeight="1">
      <c r="A59" s="181"/>
      <c r="B59" s="62"/>
      <c r="C59" s="47"/>
      <c r="D59" s="40"/>
      <c r="E59" s="41"/>
      <c r="F59" s="42"/>
      <c r="G59" s="48"/>
      <c r="H59" s="41"/>
      <c r="I59" s="42"/>
      <c r="J59" s="40"/>
      <c r="K59" s="41"/>
      <c r="L59" s="42"/>
      <c r="M59" s="40"/>
      <c r="N59" s="41"/>
    </row>
    <row r="60" spans="1:14" ht="14" customHeight="1" thickBot="1">
      <c r="A60" s="182"/>
      <c r="B60" s="63"/>
      <c r="C60" s="49"/>
      <c r="D60" s="50"/>
      <c r="E60" s="51"/>
      <c r="F60" s="52"/>
      <c r="G60" s="53"/>
      <c r="H60" s="51"/>
      <c r="I60" s="52"/>
      <c r="J60" s="50"/>
      <c r="K60" s="51"/>
      <c r="L60" s="52"/>
      <c r="M60" s="50"/>
      <c r="N60" s="51"/>
    </row>
    <row r="61" spans="1:14" ht="14" customHeight="1" thickTop="1"/>
    <row r="63" spans="1:14" ht="14" customHeight="1">
      <c r="C63" s="1"/>
      <c r="D63" s="1"/>
      <c r="E63" s="1"/>
      <c r="F63" s="1"/>
      <c r="G63" s="1"/>
      <c r="H63" s="1"/>
      <c r="I63" s="1"/>
      <c r="J63" s="1"/>
      <c r="K63" s="1"/>
      <c r="L63" s="1"/>
    </row>
    <row r="64" spans="1:14" ht="14" customHeight="1">
      <c r="C64" s="1"/>
      <c r="D64" s="1"/>
      <c r="E64" s="1"/>
      <c r="F64" s="1"/>
      <c r="G64" s="1"/>
      <c r="H64" s="1"/>
      <c r="I64" s="1"/>
      <c r="J64" s="1"/>
      <c r="K64" s="1"/>
      <c r="L64" s="1"/>
    </row>
  </sheetData>
  <mergeCells count="38">
    <mergeCell ref="B47:B48"/>
    <mergeCell ref="C47:E47"/>
    <mergeCell ref="F47:H47"/>
    <mergeCell ref="B2:D2"/>
    <mergeCell ref="E2:G2"/>
    <mergeCell ref="I3:J3"/>
    <mergeCell ref="I4:J4"/>
    <mergeCell ref="I5:J5"/>
    <mergeCell ref="I6:J6"/>
    <mergeCell ref="I7:J7"/>
    <mergeCell ref="A10:A18"/>
    <mergeCell ref="D3:F3"/>
    <mergeCell ref="B3:C3"/>
    <mergeCell ref="A49:A54"/>
    <mergeCell ref="B10:B15"/>
    <mergeCell ref="B8:B9"/>
    <mergeCell ref="C8:E8"/>
    <mergeCell ref="F8:H8"/>
    <mergeCell ref="G3:H3"/>
    <mergeCell ref="G4:H4"/>
    <mergeCell ref="G5:H5"/>
    <mergeCell ref="G6:H6"/>
    <mergeCell ref="G7:H7"/>
    <mergeCell ref="L8:N8"/>
    <mergeCell ref="D4:E4"/>
    <mergeCell ref="D5:E5"/>
    <mergeCell ref="D6:E6"/>
    <mergeCell ref="D7:E7"/>
    <mergeCell ref="I8:K8"/>
    <mergeCell ref="L47:N47"/>
    <mergeCell ref="A55:A60"/>
    <mergeCell ref="A19:A27"/>
    <mergeCell ref="B19:B24"/>
    <mergeCell ref="B28:B33"/>
    <mergeCell ref="A28:A36"/>
    <mergeCell ref="A37:A45"/>
    <mergeCell ref="B37:B42"/>
    <mergeCell ref="I47:K47"/>
  </mergeCells>
  <phoneticPr fontId="3" type="noConversion"/>
  <dataValidations count="5">
    <dataValidation type="list" allowBlank="1" showInputMessage="1" showErrorMessage="1" sqref="B16:B17 B40:B41">
      <formula1>Squat</formula1>
    </dataValidation>
    <dataValidation type="list" allowBlank="1" showInputMessage="1" showErrorMessage="1" sqref="B25:B26">
      <formula1>Bench</formula1>
    </dataValidation>
    <dataValidation type="list" allowBlank="1" showInputMessage="1" showErrorMessage="1" sqref="B34:B35">
      <formula1>Deadlift</formula1>
    </dataValidation>
    <dataValidation type="list" allowBlank="1" showInputMessage="1" showErrorMessage="1" sqref="B43:B44">
      <formula1>OHPress</formula1>
    </dataValidation>
    <dataValidation type="list" showInputMessage="1" showErrorMessage="1" error="SELECT KG or LB from the dropdown" promptTitle="Make sure you're sitting down..." prompt="Select Kilos (KG) or Pounds (LB) from the dropdown and watch the magic unfold as you are whisked away into a world of metric or imperial units.  Weeeeee!!!_x000d__x000d_NOTE:  If you leave this blank it defaults to LB's" sqref="H2">
      <formula1>$Q$1:$Q$2</formula1>
    </dataValidation>
  </dataValidations>
  <hyperlinks>
    <hyperlink ref="B2" r:id="rId1"/>
    <hyperlink ref="C2" r:id="rId2" display="http://www.ViolentZen.com"/>
    <hyperlink ref="D2" r:id="rId3" display="http://www.ViolentZen.com"/>
  </hyperlinks>
  <printOptions verticalCentered="1"/>
  <pageMargins left="0.5" right="0.5" top="0.5" bottom="0.5" header="0.3" footer="0.3"/>
  <pageSetup orientation="landscape" horizontalDpi="4294967292" verticalDpi="4294967292"/>
  <headerFooter>
    <oddHeader>&amp;C&amp;"Arial,Regular"&amp;10&amp;K000000Wendler 5/3/1 by ViolentZen.com</oddHeader>
    <oddFooter>&amp;L&amp;"Calibri,Regular"&amp;K000000&amp;F&amp;R&amp;"Calibri,Regular"&amp;K000000&amp;A</oddFooter>
  </headerFooter>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8"/>
  <sheetViews>
    <sheetView showGridLines="0" zoomScale="145" zoomScaleNormal="145" zoomScalePageLayoutView="145" workbookViewId="0">
      <pane ySplit="9" topLeftCell="A10" activePane="bottomLeft" state="frozenSplit"/>
      <selection activeCell="H1" sqref="H1"/>
      <selection pane="bottomLeft" activeCell="K2" sqref="K2:N7"/>
    </sheetView>
  </sheetViews>
  <sheetFormatPr baseColWidth="10" defaultRowHeight="14" x14ac:dyDescent="0"/>
  <cols>
    <col min="1" max="1" width="2.6640625" customWidth="1"/>
    <col min="2" max="2" width="13.33203125" customWidth="1"/>
    <col min="3" max="4" width="6.5" customWidth="1"/>
    <col min="5" max="5" width="12.6640625" customWidth="1"/>
    <col min="6" max="7" width="6.5" customWidth="1"/>
    <col min="8" max="8" width="12.6640625" customWidth="1"/>
    <col min="9" max="10" width="6.5" customWidth="1"/>
    <col min="11" max="11" width="12.6640625" customWidth="1"/>
    <col min="12" max="13" width="6.5" customWidth="1"/>
    <col min="14" max="14" width="12.6640625" customWidth="1"/>
  </cols>
  <sheetData>
    <row r="1" spans="1:14" ht="14" customHeight="1">
      <c r="A1" s="2"/>
      <c r="B1" s="80" t="s">
        <v>31</v>
      </c>
      <c r="C1" s="2"/>
      <c r="D1" s="2"/>
      <c r="F1" s="2"/>
      <c r="G1" s="3" t="s">
        <v>36</v>
      </c>
      <c r="H1" s="57"/>
      <c r="I1" s="2"/>
      <c r="J1" s="2"/>
      <c r="L1" s="69"/>
      <c r="M1" s="69"/>
    </row>
    <row r="2" spans="1:14" ht="14" customHeight="1" thickBot="1">
      <c r="A2" s="2"/>
      <c r="B2" s="214" t="s">
        <v>83</v>
      </c>
      <c r="C2" s="214"/>
      <c r="D2" s="214"/>
      <c r="E2" s="213"/>
      <c r="F2" s="213"/>
      <c r="G2" s="236" t="str">
        <f>IF('Cycle 1'!H2="KG", "Note: Weight is in KILOS","Note: Weight is in POUNDS")</f>
        <v>Note: Weight is in POUNDS</v>
      </c>
      <c r="H2" s="236"/>
      <c r="J2" s="76"/>
      <c r="K2" s="237" t="s">
        <v>91</v>
      </c>
      <c r="L2" s="237"/>
      <c r="M2" s="237"/>
      <c r="N2" s="238"/>
    </row>
    <row r="3" spans="1:14" ht="14" customHeight="1" thickTop="1" thickBot="1">
      <c r="B3" s="231" t="s">
        <v>34</v>
      </c>
      <c r="C3" s="232"/>
      <c r="D3" s="134" t="s">
        <v>33</v>
      </c>
      <c r="E3" s="227" t="s">
        <v>10</v>
      </c>
      <c r="F3" s="228"/>
      <c r="G3" s="229"/>
      <c r="H3" s="135" t="s">
        <v>11</v>
      </c>
      <c r="I3" s="228" t="s">
        <v>12</v>
      </c>
      <c r="J3" s="229"/>
      <c r="K3" s="239"/>
      <c r="L3" s="239"/>
      <c r="M3" s="239"/>
      <c r="N3" s="240"/>
    </row>
    <row r="4" spans="1:14" ht="14" customHeight="1" thickTop="1">
      <c r="B4" s="8" t="s">
        <v>6</v>
      </c>
      <c r="C4" s="233">
        <f>IF('Cycle 1'!H2="KG",'Cycle 1'!C4+4.5359237,'Cycle 1'!C4+10)</f>
        <v>10</v>
      </c>
      <c r="D4" s="136">
        <f>G4*0.9</f>
        <v>0</v>
      </c>
      <c r="E4" s="221" t="s">
        <v>6</v>
      </c>
      <c r="F4" s="222"/>
      <c r="G4" s="137">
        <f>H4*I4*0.033333+H4</f>
        <v>0</v>
      </c>
      <c r="H4" s="138">
        <f>IF(I64=F64,'Cycle 1'!I15,IF(I64=D64,'Cycle 1'!F15,IF(I64=C64,'Cycle 1'!C15,"N/A")))</f>
        <v>0</v>
      </c>
      <c r="I4" s="215">
        <f>IF(I64=F64,'Cycle 1'!J15,IF(I64=D64,'Cycle 1'!G15,IF(I64=C64,'Cycle 1'!D15,"N/A")))</f>
        <v>1</v>
      </c>
      <c r="J4" s="216"/>
      <c r="K4" s="239"/>
      <c r="L4" s="239"/>
      <c r="M4" s="239"/>
      <c r="N4" s="240"/>
    </row>
    <row r="5" spans="1:14" ht="14" customHeight="1">
      <c r="B5" s="9" t="s">
        <v>7</v>
      </c>
      <c r="C5" s="234">
        <f>IF('Cycle 1'!H2="KG",'Cycle 1'!C5+2.2679618,'Cycle 1'!C5+5)</f>
        <v>5</v>
      </c>
      <c r="D5" s="139">
        <f>G5*0.9</f>
        <v>0</v>
      </c>
      <c r="E5" s="223" t="s">
        <v>7</v>
      </c>
      <c r="F5" s="224"/>
      <c r="G5" s="140">
        <f>H5*I5*0.033333+H5</f>
        <v>0</v>
      </c>
      <c r="H5" s="141">
        <f>IF(I65=F65,'Cycle 1'!I24,IF(I65=D65,'Cycle 1'!F24,IF(I65=C65,'Cycle 1'!C24,"N/A")))</f>
        <v>0</v>
      </c>
      <c r="I5" s="217">
        <f>IF(I65=F65,'Cycle 1'!J24,IF(I65=D65,'Cycle 1'!G24,IF(I65=C65,'Cycle 1'!D24,"N/A")))</f>
        <v>1</v>
      </c>
      <c r="J5" s="218"/>
      <c r="K5" s="239"/>
      <c r="L5" s="239"/>
      <c r="M5" s="239"/>
      <c r="N5" s="240"/>
    </row>
    <row r="6" spans="1:14" ht="14" customHeight="1">
      <c r="B6" s="9" t="s">
        <v>8</v>
      </c>
      <c r="C6" s="234">
        <f>IF('Cycle 1'!H2="KG",'Cycle 1'!C6+4.5359237,'Cycle 1'!C6+10)</f>
        <v>10</v>
      </c>
      <c r="D6" s="139">
        <f>G6*0.9</f>
        <v>0</v>
      </c>
      <c r="E6" s="223" t="s">
        <v>8</v>
      </c>
      <c r="F6" s="224"/>
      <c r="G6" s="140">
        <f>H6*I6*0.033333+H6</f>
        <v>0</v>
      </c>
      <c r="H6" s="141">
        <f>IF(I66=F66,'Cycle 1'!I33,IF(I66=D66,'Cycle 1'!F33,IF(I66=C66,'Cycle 1'!C33,"N/A")))</f>
        <v>0</v>
      </c>
      <c r="I6" s="217">
        <f>IF(I66=F66,'Cycle 1'!J33,IF(I66=D66,'Cycle 1'!G33,IF(I66=C66,'Cycle 1'!D33,"N/A")))</f>
        <v>1</v>
      </c>
      <c r="J6" s="218"/>
      <c r="K6" s="239"/>
      <c r="L6" s="239"/>
      <c r="M6" s="239"/>
      <c r="N6" s="240"/>
    </row>
    <row r="7" spans="1:14" ht="14" customHeight="1" thickBot="1">
      <c r="B7" s="10" t="s">
        <v>9</v>
      </c>
      <c r="C7" s="235">
        <f>IF('Cycle 1'!H2="KG",'Cycle 1'!C7+2.2679618,'Cycle 1'!C7+5)</f>
        <v>5</v>
      </c>
      <c r="D7" s="142">
        <f>G7*0.9</f>
        <v>0</v>
      </c>
      <c r="E7" s="225" t="s">
        <v>9</v>
      </c>
      <c r="F7" s="226"/>
      <c r="G7" s="143">
        <f>H7*I7*0.033333+H7</f>
        <v>0</v>
      </c>
      <c r="H7" s="144">
        <f>IF(I67=F67,'Cycle 1'!I42,IF(I67=D67,'Cycle 1'!F42,IF(I67=C67,'Cycle 1'!C42,"N/A")))</f>
        <v>0</v>
      </c>
      <c r="I7" s="219">
        <f>IF(I67=F67,'Cycle 1'!J42,IF(I67=D67,'Cycle 1'!G42,IF(I67=C67,'Cycle 1'!D42,"N/A")))</f>
        <v>1</v>
      </c>
      <c r="J7" s="220"/>
      <c r="K7" s="241"/>
      <c r="L7" s="241"/>
      <c r="M7" s="241"/>
      <c r="N7" s="242"/>
    </row>
    <row r="8" spans="1:14" ht="14" customHeight="1" thickTop="1">
      <c r="B8" s="204" t="s">
        <v>25</v>
      </c>
      <c r="C8" s="177" t="s">
        <v>21</v>
      </c>
      <c r="D8" s="178"/>
      <c r="E8" s="179"/>
      <c r="F8" s="177" t="s">
        <v>22</v>
      </c>
      <c r="G8" s="178"/>
      <c r="H8" s="179"/>
      <c r="I8" s="177" t="s">
        <v>23</v>
      </c>
      <c r="J8" s="178"/>
      <c r="K8" s="179"/>
      <c r="L8" s="177" t="s">
        <v>24</v>
      </c>
      <c r="M8" s="178"/>
      <c r="N8" s="179"/>
    </row>
    <row r="9" spans="1:14" ht="14" customHeight="1" thickBot="1">
      <c r="B9" s="205"/>
      <c r="C9" s="67" t="s">
        <v>4</v>
      </c>
      <c r="D9" s="68" t="s">
        <v>5</v>
      </c>
      <c r="E9" s="7" t="s">
        <v>30</v>
      </c>
      <c r="F9" s="5" t="s">
        <v>4</v>
      </c>
      <c r="G9" s="68" t="s">
        <v>5</v>
      </c>
      <c r="H9" s="7" t="s">
        <v>30</v>
      </c>
      <c r="I9" s="5" t="s">
        <v>4</v>
      </c>
      <c r="J9" s="68" t="s">
        <v>5</v>
      </c>
      <c r="K9" s="7" t="s">
        <v>30</v>
      </c>
      <c r="L9" s="5" t="s">
        <v>4</v>
      </c>
      <c r="M9" s="68" t="s">
        <v>5</v>
      </c>
      <c r="N9" s="7" t="s">
        <v>30</v>
      </c>
    </row>
    <row r="10" spans="1:14" ht="14" customHeight="1" thickTop="1">
      <c r="A10" s="189" t="str">
        <f>'Cycle 1'!A10:A18</f>
        <v>Monday</v>
      </c>
      <c r="B10" s="186" t="s">
        <v>0</v>
      </c>
      <c r="C10" s="25">
        <f>C4*0.4</f>
        <v>4</v>
      </c>
      <c r="D10" s="84">
        <v>5</v>
      </c>
      <c r="E10" s="85"/>
      <c r="F10" s="26">
        <f>C10</f>
        <v>4</v>
      </c>
      <c r="G10" s="84">
        <v>5</v>
      </c>
      <c r="H10" s="85"/>
      <c r="I10" s="26">
        <f>F10</f>
        <v>4</v>
      </c>
      <c r="J10" s="84">
        <v>5</v>
      </c>
      <c r="K10" s="85"/>
      <c r="L10" s="26" t="s">
        <v>20</v>
      </c>
      <c r="M10" s="27" t="s">
        <v>20</v>
      </c>
      <c r="N10" s="28"/>
    </row>
    <row r="11" spans="1:14" ht="14" customHeight="1">
      <c r="A11" s="190"/>
      <c r="B11" s="187"/>
      <c r="C11" s="87">
        <f>C4*0.47</f>
        <v>4.6999999999999993</v>
      </c>
      <c r="D11" s="118">
        <v>5</v>
      </c>
      <c r="E11" s="89"/>
      <c r="F11" s="87">
        <f>C4*0.5</f>
        <v>5</v>
      </c>
      <c r="G11" s="118">
        <v>5</v>
      </c>
      <c r="H11" s="89"/>
      <c r="I11" s="90">
        <f>F11</f>
        <v>5</v>
      </c>
      <c r="J11" s="118">
        <v>5</v>
      </c>
      <c r="K11" s="89"/>
      <c r="L11" s="90" t="s">
        <v>20</v>
      </c>
      <c r="M11" s="31" t="s">
        <v>20</v>
      </c>
      <c r="N11" s="32"/>
    </row>
    <row r="12" spans="1:14" ht="14" customHeight="1">
      <c r="A12" s="190"/>
      <c r="B12" s="187"/>
      <c r="C12" s="87">
        <f>C4*0.55</f>
        <v>5.5</v>
      </c>
      <c r="D12" s="118">
        <v>3</v>
      </c>
      <c r="E12" s="89"/>
      <c r="F12" s="87">
        <f>C4*0.6</f>
        <v>6</v>
      </c>
      <c r="G12" s="118">
        <v>3</v>
      </c>
      <c r="H12" s="89"/>
      <c r="I12" s="90">
        <f>F12</f>
        <v>6</v>
      </c>
      <c r="J12" s="118">
        <v>3</v>
      </c>
      <c r="K12" s="89"/>
      <c r="L12" s="90" t="s">
        <v>20</v>
      </c>
      <c r="M12" s="31" t="s">
        <v>20</v>
      </c>
      <c r="N12" s="32"/>
    </row>
    <row r="13" spans="1:14" ht="14" customHeight="1">
      <c r="A13" s="190"/>
      <c r="B13" s="187"/>
      <c r="C13" s="93">
        <f>C4*0.65</f>
        <v>6.5</v>
      </c>
      <c r="D13" s="119">
        <v>5</v>
      </c>
      <c r="E13" s="109"/>
      <c r="F13" s="110">
        <f>(C4*0.7)</f>
        <v>7</v>
      </c>
      <c r="G13" s="119">
        <v>3</v>
      </c>
      <c r="H13" s="109"/>
      <c r="I13" s="110">
        <f>(C4*0.75)</f>
        <v>7.5</v>
      </c>
      <c r="J13" s="119">
        <v>5</v>
      </c>
      <c r="K13" s="109"/>
      <c r="L13" s="110">
        <f>(C4*0.4)</f>
        <v>4</v>
      </c>
      <c r="M13" s="18">
        <v>5</v>
      </c>
      <c r="N13" s="19"/>
    </row>
    <row r="14" spans="1:14" ht="14" customHeight="1">
      <c r="A14" s="190"/>
      <c r="B14" s="187"/>
      <c r="C14" s="97">
        <f>C4*0.75</f>
        <v>7.5</v>
      </c>
      <c r="D14" s="94">
        <v>5</v>
      </c>
      <c r="E14" s="95"/>
      <c r="F14" s="96">
        <f>(C4*0.8)</f>
        <v>8</v>
      </c>
      <c r="G14" s="94">
        <v>3</v>
      </c>
      <c r="H14" s="95"/>
      <c r="I14" s="96">
        <f>(C4*0.85)</f>
        <v>8.5</v>
      </c>
      <c r="J14" s="94">
        <v>3</v>
      </c>
      <c r="K14" s="95"/>
      <c r="L14" s="96">
        <f>(C4*0.5)</f>
        <v>5</v>
      </c>
      <c r="M14" s="18">
        <v>5</v>
      </c>
      <c r="N14" s="19"/>
    </row>
    <row r="15" spans="1:14" ht="14" customHeight="1">
      <c r="A15" s="190"/>
      <c r="B15" s="188"/>
      <c r="C15" s="98">
        <f>C4*0.85</f>
        <v>8.5</v>
      </c>
      <c r="D15" s="120">
        <v>5</v>
      </c>
      <c r="E15" s="121"/>
      <c r="F15" s="122">
        <f>(C4*0.9)</f>
        <v>9</v>
      </c>
      <c r="G15" s="120">
        <v>3</v>
      </c>
      <c r="H15" s="121"/>
      <c r="I15" s="122">
        <f>(C4*0.95)</f>
        <v>9.5</v>
      </c>
      <c r="J15" s="120">
        <v>1</v>
      </c>
      <c r="K15" s="121"/>
      <c r="L15" s="122">
        <f>(C4*0.6)</f>
        <v>6</v>
      </c>
      <c r="M15" s="71">
        <v>5</v>
      </c>
      <c r="N15" s="22"/>
    </row>
    <row r="16" spans="1:14" ht="14" customHeight="1">
      <c r="A16" s="190"/>
      <c r="B16" s="146" t="str">
        <f>'Cycle 1'!B16</f>
        <v>Assistance 1</v>
      </c>
      <c r="C16" s="99">
        <f>'Cycle 1'!C16</f>
        <v>0</v>
      </c>
      <c r="D16" s="119" t="s">
        <v>19</v>
      </c>
      <c r="E16" s="109"/>
      <c r="F16" s="110">
        <f>C16</f>
        <v>0</v>
      </c>
      <c r="G16" s="119" t="s">
        <v>19</v>
      </c>
      <c r="H16" s="109"/>
      <c r="I16" s="110">
        <f>F16</f>
        <v>0</v>
      </c>
      <c r="J16" s="119" t="s">
        <v>19</v>
      </c>
      <c r="K16" s="109"/>
      <c r="L16" s="110">
        <f>C16</f>
        <v>0</v>
      </c>
      <c r="M16" s="72" t="s">
        <v>19</v>
      </c>
      <c r="N16" s="73"/>
    </row>
    <row r="17" spans="1:14" ht="14" customHeight="1">
      <c r="A17" s="190"/>
      <c r="B17" s="147" t="str">
        <f>'Cycle 1'!B17</f>
        <v>Assistance 2</v>
      </c>
      <c r="C17" s="103">
        <f>'Cycle 1'!C17</f>
        <v>0</v>
      </c>
      <c r="D17" s="94" t="s">
        <v>19</v>
      </c>
      <c r="E17" s="95"/>
      <c r="F17" s="96">
        <f>C17</f>
        <v>0</v>
      </c>
      <c r="G17" s="94" t="s">
        <v>19</v>
      </c>
      <c r="H17" s="95"/>
      <c r="I17" s="96">
        <f>F17</f>
        <v>0</v>
      </c>
      <c r="J17" s="94" t="s">
        <v>19</v>
      </c>
      <c r="K17" s="95"/>
      <c r="L17" s="96">
        <f>C17</f>
        <v>0</v>
      </c>
      <c r="M17" s="94" t="s">
        <v>19</v>
      </c>
      <c r="N17" s="19"/>
    </row>
    <row r="18" spans="1:14" ht="14" customHeight="1" thickBot="1">
      <c r="A18" s="191"/>
      <c r="B18" s="148" t="str">
        <f>'Cycle 1'!B18</f>
        <v>Core Exercise</v>
      </c>
      <c r="C18" s="104">
        <f>'Cycle 1'!C18</f>
        <v>0</v>
      </c>
      <c r="D18" s="105" t="s">
        <v>18</v>
      </c>
      <c r="E18" s="106"/>
      <c r="F18" s="96">
        <f>C18</f>
        <v>0</v>
      </c>
      <c r="G18" s="105" t="s">
        <v>18</v>
      </c>
      <c r="H18" s="106"/>
      <c r="I18" s="96">
        <f>F18</f>
        <v>0</v>
      </c>
      <c r="J18" s="105" t="s">
        <v>18</v>
      </c>
      <c r="K18" s="107"/>
      <c r="L18" s="108">
        <f>C18</f>
        <v>0</v>
      </c>
      <c r="M18" s="21" t="s">
        <v>18</v>
      </c>
      <c r="N18" s="23"/>
    </row>
    <row r="19" spans="1:14" ht="14" customHeight="1" thickTop="1">
      <c r="A19" s="183" t="str">
        <f>'Cycle 1'!A19:A27</f>
        <v>Tuesday</v>
      </c>
      <c r="B19" s="186" t="s">
        <v>2</v>
      </c>
      <c r="C19" s="25">
        <f>C5*0.4</f>
        <v>2</v>
      </c>
      <c r="D19" s="84">
        <v>5</v>
      </c>
      <c r="E19" s="85"/>
      <c r="F19" s="26">
        <f>C19</f>
        <v>2</v>
      </c>
      <c r="G19" s="84">
        <v>5</v>
      </c>
      <c r="H19" s="85"/>
      <c r="I19" s="26">
        <f>F19</f>
        <v>2</v>
      </c>
      <c r="J19" s="84">
        <v>5</v>
      </c>
      <c r="K19" s="85"/>
      <c r="L19" s="86" t="s">
        <v>20</v>
      </c>
      <c r="M19" s="27" t="s">
        <v>20</v>
      </c>
      <c r="N19" s="28"/>
    </row>
    <row r="20" spans="1:14" ht="14" customHeight="1">
      <c r="A20" s="184"/>
      <c r="B20" s="187"/>
      <c r="C20" s="29">
        <f>C5*0.47</f>
        <v>2.3499999999999996</v>
      </c>
      <c r="D20" s="88">
        <v>5</v>
      </c>
      <c r="E20" s="91"/>
      <c r="F20" s="87">
        <f>C5*0.5</f>
        <v>2.5</v>
      </c>
      <c r="G20" s="88">
        <v>5</v>
      </c>
      <c r="H20" s="91"/>
      <c r="I20" s="30">
        <f>F20</f>
        <v>2.5</v>
      </c>
      <c r="J20" s="88">
        <v>5</v>
      </c>
      <c r="K20" s="91"/>
      <c r="L20" s="92" t="s">
        <v>20</v>
      </c>
      <c r="M20" s="31" t="s">
        <v>20</v>
      </c>
      <c r="N20" s="32"/>
    </row>
    <row r="21" spans="1:14" ht="14" customHeight="1">
      <c r="A21" s="184"/>
      <c r="B21" s="187"/>
      <c r="C21" s="29">
        <f>C5*0.55</f>
        <v>2.75</v>
      </c>
      <c r="D21" s="88">
        <v>3</v>
      </c>
      <c r="E21" s="91"/>
      <c r="F21" s="87">
        <f>C5*0.6</f>
        <v>3</v>
      </c>
      <c r="G21" s="88">
        <v>3</v>
      </c>
      <c r="H21" s="91"/>
      <c r="I21" s="30">
        <f>F21</f>
        <v>3</v>
      </c>
      <c r="J21" s="88">
        <v>3</v>
      </c>
      <c r="K21" s="91"/>
      <c r="L21" s="92" t="s">
        <v>20</v>
      </c>
      <c r="M21" s="31" t="s">
        <v>20</v>
      </c>
      <c r="N21" s="32"/>
    </row>
    <row r="22" spans="1:14" ht="14" customHeight="1">
      <c r="A22" s="184"/>
      <c r="B22" s="187"/>
      <c r="C22" s="93">
        <f>C5*0.65</f>
        <v>3.25</v>
      </c>
      <c r="D22" s="94">
        <v>5</v>
      </c>
      <c r="E22" s="109"/>
      <c r="F22" s="110">
        <f>(C5*0.7)</f>
        <v>3.5</v>
      </c>
      <c r="G22" s="94">
        <v>3</v>
      </c>
      <c r="H22" s="109"/>
      <c r="I22" s="110">
        <f>(C5*0.75)</f>
        <v>3.75</v>
      </c>
      <c r="J22" s="119">
        <v>5</v>
      </c>
      <c r="K22" s="109"/>
      <c r="L22" s="110">
        <f>(C5*0.4)</f>
        <v>2</v>
      </c>
      <c r="M22" s="18">
        <v>5</v>
      </c>
      <c r="N22" s="19"/>
    </row>
    <row r="23" spans="1:14" ht="14" customHeight="1">
      <c r="A23" s="184"/>
      <c r="B23" s="187"/>
      <c r="C23" s="97">
        <f>C5*0.75</f>
        <v>3.75</v>
      </c>
      <c r="D23" s="94">
        <v>5</v>
      </c>
      <c r="E23" s="95"/>
      <c r="F23" s="96">
        <f>(C5*0.8)</f>
        <v>4</v>
      </c>
      <c r="G23" s="94">
        <v>3</v>
      </c>
      <c r="H23" s="95"/>
      <c r="I23" s="96">
        <f>(C5*0.85)</f>
        <v>4.25</v>
      </c>
      <c r="J23" s="94">
        <v>3</v>
      </c>
      <c r="K23" s="95"/>
      <c r="L23" s="96">
        <f>(C5*0.5)</f>
        <v>2.5</v>
      </c>
      <c r="M23" s="18">
        <v>5</v>
      </c>
      <c r="N23" s="19"/>
    </row>
    <row r="24" spans="1:14" ht="14" customHeight="1">
      <c r="A24" s="184"/>
      <c r="B24" s="188"/>
      <c r="C24" s="98">
        <f>C5*0.85</f>
        <v>4.25</v>
      </c>
      <c r="D24" s="120">
        <v>5</v>
      </c>
      <c r="E24" s="121"/>
      <c r="F24" s="122">
        <f>(C5*0.9)</f>
        <v>4.5</v>
      </c>
      <c r="G24" s="120">
        <v>3</v>
      </c>
      <c r="H24" s="121"/>
      <c r="I24" s="122">
        <f>(C5*0.95)</f>
        <v>4.75</v>
      </c>
      <c r="J24" s="120">
        <v>1</v>
      </c>
      <c r="K24" s="121"/>
      <c r="L24" s="122">
        <f>(C5*0.6)</f>
        <v>3</v>
      </c>
      <c r="M24" s="71">
        <v>5</v>
      </c>
      <c r="N24" s="22"/>
    </row>
    <row r="25" spans="1:14" ht="14" customHeight="1">
      <c r="A25" s="184"/>
      <c r="B25" s="146" t="str">
        <f>'Cycle 1'!B25</f>
        <v>Assistance 1</v>
      </c>
      <c r="C25" s="99">
        <f>'Cycle 1'!C25</f>
        <v>0</v>
      </c>
      <c r="D25" s="119" t="s">
        <v>19</v>
      </c>
      <c r="E25" s="109"/>
      <c r="F25" s="110">
        <f>C25</f>
        <v>0</v>
      </c>
      <c r="G25" s="111" t="s">
        <v>19</v>
      </c>
      <c r="H25" s="112"/>
      <c r="I25" s="110">
        <f>F25</f>
        <v>0</v>
      </c>
      <c r="J25" s="111" t="s">
        <v>19</v>
      </c>
      <c r="K25" s="112"/>
      <c r="L25" s="110">
        <f>C25</f>
        <v>0</v>
      </c>
      <c r="M25" s="74" t="s">
        <v>19</v>
      </c>
      <c r="N25" s="75"/>
    </row>
    <row r="26" spans="1:14" ht="14" customHeight="1">
      <c r="A26" s="184"/>
      <c r="B26" s="147" t="str">
        <f>'Cycle 1'!B26</f>
        <v>Assistance 2</v>
      </c>
      <c r="C26" s="103">
        <f>'Cycle 1'!C26</f>
        <v>0</v>
      </c>
      <c r="D26" s="94" t="s">
        <v>19</v>
      </c>
      <c r="E26" s="109"/>
      <c r="F26" s="110">
        <f>C26</f>
        <v>0</v>
      </c>
      <c r="G26" s="111" t="s">
        <v>19</v>
      </c>
      <c r="H26" s="112"/>
      <c r="I26" s="110">
        <f>F26</f>
        <v>0</v>
      </c>
      <c r="J26" s="111" t="s">
        <v>19</v>
      </c>
      <c r="K26" s="112"/>
      <c r="L26" s="110">
        <f>C26</f>
        <v>0</v>
      </c>
      <c r="M26" s="33" t="s">
        <v>19</v>
      </c>
      <c r="N26" s="34"/>
    </row>
    <row r="27" spans="1:14" ht="14" customHeight="1" thickBot="1">
      <c r="A27" s="185"/>
      <c r="B27" s="148" t="str">
        <f>'Cycle 1'!B27</f>
        <v>Core Exercise</v>
      </c>
      <c r="C27" s="104">
        <f>'Cycle 1'!C27</f>
        <v>0</v>
      </c>
      <c r="D27" s="113"/>
      <c r="E27" s="114"/>
      <c r="F27" s="110">
        <f>C27</f>
        <v>0</v>
      </c>
      <c r="G27" s="111"/>
      <c r="H27" s="112"/>
      <c r="I27" s="110">
        <f>F27</f>
        <v>0</v>
      </c>
      <c r="J27" s="111"/>
      <c r="K27" s="112"/>
      <c r="L27" s="96">
        <f>C27</f>
        <v>0</v>
      </c>
      <c r="M27" s="40"/>
      <c r="N27" s="41"/>
    </row>
    <row r="28" spans="1:14" ht="14" customHeight="1" thickTop="1">
      <c r="A28" s="189" t="str">
        <f>'Cycle 1'!A28:A36</f>
        <v>Thursday</v>
      </c>
      <c r="B28" s="186" t="s">
        <v>1</v>
      </c>
      <c r="C28" s="25">
        <f>C6*0.4</f>
        <v>4</v>
      </c>
      <c r="D28" s="84">
        <v>5</v>
      </c>
      <c r="E28" s="85"/>
      <c r="F28" s="26">
        <f>C28</f>
        <v>4</v>
      </c>
      <c r="G28" s="84">
        <v>5</v>
      </c>
      <c r="H28" s="85"/>
      <c r="I28" s="26">
        <f>F28</f>
        <v>4</v>
      </c>
      <c r="J28" s="84">
        <v>5</v>
      </c>
      <c r="K28" s="85"/>
      <c r="L28" s="86" t="s">
        <v>20</v>
      </c>
      <c r="M28" s="27" t="s">
        <v>20</v>
      </c>
      <c r="N28" s="28"/>
    </row>
    <row r="29" spans="1:14" ht="14" customHeight="1">
      <c r="A29" s="190"/>
      <c r="B29" s="187"/>
      <c r="C29" s="29">
        <f>C6*0.47</f>
        <v>4.6999999999999993</v>
      </c>
      <c r="D29" s="88">
        <v>5</v>
      </c>
      <c r="E29" s="91"/>
      <c r="F29" s="87">
        <f>C6*0.5</f>
        <v>5</v>
      </c>
      <c r="G29" s="88">
        <v>5</v>
      </c>
      <c r="H29" s="91"/>
      <c r="I29" s="30">
        <f>F29</f>
        <v>5</v>
      </c>
      <c r="J29" s="88">
        <v>5</v>
      </c>
      <c r="K29" s="91"/>
      <c r="L29" s="92" t="s">
        <v>20</v>
      </c>
      <c r="M29" s="31" t="s">
        <v>20</v>
      </c>
      <c r="N29" s="32"/>
    </row>
    <row r="30" spans="1:14" ht="14" customHeight="1">
      <c r="A30" s="190"/>
      <c r="B30" s="187"/>
      <c r="C30" s="29">
        <f>C6*0.55</f>
        <v>5.5</v>
      </c>
      <c r="D30" s="88">
        <v>3</v>
      </c>
      <c r="E30" s="91"/>
      <c r="F30" s="87">
        <f>C6*0.6</f>
        <v>6</v>
      </c>
      <c r="G30" s="88">
        <v>3</v>
      </c>
      <c r="H30" s="91"/>
      <c r="I30" s="30">
        <f>F30</f>
        <v>6</v>
      </c>
      <c r="J30" s="88">
        <v>3</v>
      </c>
      <c r="K30" s="91"/>
      <c r="L30" s="92" t="s">
        <v>20</v>
      </c>
      <c r="M30" s="31" t="s">
        <v>20</v>
      </c>
      <c r="N30" s="32"/>
    </row>
    <row r="31" spans="1:14" ht="14" customHeight="1">
      <c r="A31" s="190"/>
      <c r="B31" s="187"/>
      <c r="C31" s="97">
        <f>C6*0.65</f>
        <v>6.5</v>
      </c>
      <c r="D31" s="94">
        <v>5</v>
      </c>
      <c r="E31" s="95"/>
      <c r="F31" s="96">
        <f>(C6*0.7)</f>
        <v>7</v>
      </c>
      <c r="G31" s="94">
        <v>3</v>
      </c>
      <c r="H31" s="95"/>
      <c r="I31" s="96">
        <f>(C6*0.75)</f>
        <v>7.5</v>
      </c>
      <c r="J31" s="94">
        <v>5</v>
      </c>
      <c r="K31" s="109"/>
      <c r="L31" s="110">
        <f>(C6*0.4)</f>
        <v>4</v>
      </c>
      <c r="M31" s="18">
        <v>5</v>
      </c>
      <c r="N31" s="19"/>
    </row>
    <row r="32" spans="1:14" ht="14" customHeight="1">
      <c r="A32" s="190"/>
      <c r="B32" s="187"/>
      <c r="C32" s="97">
        <f>C6*0.75</f>
        <v>7.5</v>
      </c>
      <c r="D32" s="123">
        <v>5</v>
      </c>
      <c r="E32" s="95"/>
      <c r="F32" s="96">
        <f>(C6*0.8)</f>
        <v>8</v>
      </c>
      <c r="G32" s="94">
        <v>3</v>
      </c>
      <c r="H32" s="95"/>
      <c r="I32" s="96">
        <f>(C6*0.85)</f>
        <v>8.5</v>
      </c>
      <c r="J32" s="94">
        <v>3</v>
      </c>
      <c r="K32" s="95"/>
      <c r="L32" s="96">
        <f>(C6*0.5)</f>
        <v>5</v>
      </c>
      <c r="M32" s="18">
        <v>5</v>
      </c>
      <c r="N32" s="19"/>
    </row>
    <row r="33" spans="1:14" ht="14" customHeight="1">
      <c r="A33" s="190"/>
      <c r="B33" s="188"/>
      <c r="C33" s="98">
        <f>C6*0.85</f>
        <v>8.5</v>
      </c>
      <c r="D33" s="124">
        <v>5</v>
      </c>
      <c r="E33" s="121"/>
      <c r="F33" s="122">
        <f>(C6*0.9)</f>
        <v>9</v>
      </c>
      <c r="G33" s="120">
        <v>3</v>
      </c>
      <c r="H33" s="121"/>
      <c r="I33" s="122">
        <f>(C6*0.95)</f>
        <v>9.5</v>
      </c>
      <c r="J33" s="120">
        <v>1</v>
      </c>
      <c r="K33" s="121"/>
      <c r="L33" s="122">
        <f>(C6*0.6)</f>
        <v>6</v>
      </c>
      <c r="M33" s="71">
        <v>5</v>
      </c>
      <c r="N33" s="22"/>
    </row>
    <row r="34" spans="1:14" ht="14" customHeight="1">
      <c r="A34" s="190"/>
      <c r="B34" s="146" t="str">
        <f>'Cycle 1'!B34</f>
        <v>Assistance 1</v>
      </c>
      <c r="C34" s="99">
        <f>'Cycle 1'!C34</f>
        <v>0</v>
      </c>
      <c r="D34" s="119" t="s">
        <v>19</v>
      </c>
      <c r="E34" s="109"/>
      <c r="F34" s="110">
        <f>C34</f>
        <v>0</v>
      </c>
      <c r="G34" s="111" t="s">
        <v>19</v>
      </c>
      <c r="H34" s="112"/>
      <c r="I34" s="110">
        <f>F34</f>
        <v>0</v>
      </c>
      <c r="J34" s="111" t="s">
        <v>19</v>
      </c>
      <c r="K34" s="112"/>
      <c r="L34" s="110">
        <f>C34</f>
        <v>0</v>
      </c>
      <c r="M34" s="74" t="s">
        <v>19</v>
      </c>
      <c r="N34" s="75"/>
    </row>
    <row r="35" spans="1:14" ht="14" customHeight="1">
      <c r="A35" s="190"/>
      <c r="B35" s="147" t="str">
        <f>'Cycle 1'!B35</f>
        <v>Assistance 2</v>
      </c>
      <c r="C35" s="145">
        <f>'Cycle 1'!C35</f>
        <v>0</v>
      </c>
      <c r="D35" s="94" t="s">
        <v>19</v>
      </c>
      <c r="E35" s="95"/>
      <c r="F35" s="96">
        <f>C35</f>
        <v>0</v>
      </c>
      <c r="G35" s="111" t="s">
        <v>19</v>
      </c>
      <c r="H35" s="112"/>
      <c r="I35" s="96">
        <f>F35</f>
        <v>0</v>
      </c>
      <c r="J35" s="111" t="s">
        <v>19</v>
      </c>
      <c r="K35" s="112"/>
      <c r="L35" s="96">
        <f>C35</f>
        <v>0</v>
      </c>
      <c r="M35" s="33" t="s">
        <v>19</v>
      </c>
      <c r="N35" s="34"/>
    </row>
    <row r="36" spans="1:14" ht="14" customHeight="1" thickBot="1">
      <c r="A36" s="191"/>
      <c r="B36" s="148" t="str">
        <f>'Cycle 1'!B36</f>
        <v>Core Exercise</v>
      </c>
      <c r="C36" s="104">
        <f>'Cycle 1'!C36</f>
        <v>0</v>
      </c>
      <c r="D36" s="105" t="s">
        <v>18</v>
      </c>
      <c r="E36" s="107"/>
      <c r="F36" s="108">
        <f>C36</f>
        <v>0</v>
      </c>
      <c r="G36" s="115" t="s">
        <v>18</v>
      </c>
      <c r="H36" s="116"/>
      <c r="I36" s="108">
        <f>F36</f>
        <v>0</v>
      </c>
      <c r="J36" s="115" t="s">
        <v>18</v>
      </c>
      <c r="K36" s="116"/>
      <c r="L36" s="108">
        <f>C36</f>
        <v>0</v>
      </c>
      <c r="M36" s="43" t="s">
        <v>18</v>
      </c>
      <c r="N36" s="44"/>
    </row>
    <row r="37" spans="1:14" ht="14" customHeight="1" thickTop="1">
      <c r="A37" s="183" t="str">
        <f>'Cycle 1'!A37:A45</f>
        <v>Friday</v>
      </c>
      <c r="B37" s="186" t="s">
        <v>3</v>
      </c>
      <c r="C37" s="25">
        <f>C7*0.4</f>
        <v>2</v>
      </c>
      <c r="D37" s="84">
        <v>5</v>
      </c>
      <c r="E37" s="85"/>
      <c r="F37" s="26">
        <f>C37</f>
        <v>2</v>
      </c>
      <c r="G37" s="84">
        <v>5</v>
      </c>
      <c r="H37" s="85"/>
      <c r="I37" s="26">
        <f>F37</f>
        <v>2</v>
      </c>
      <c r="J37" s="84">
        <v>5</v>
      </c>
      <c r="K37" s="85"/>
      <c r="L37" s="86" t="s">
        <v>20</v>
      </c>
      <c r="M37" s="27" t="s">
        <v>20</v>
      </c>
      <c r="N37" s="28"/>
    </row>
    <row r="38" spans="1:14" ht="14" customHeight="1">
      <c r="A38" s="184"/>
      <c r="B38" s="187"/>
      <c r="C38" s="29">
        <f>C7*0.47</f>
        <v>2.3499999999999996</v>
      </c>
      <c r="D38" s="88">
        <v>5</v>
      </c>
      <c r="E38" s="91"/>
      <c r="F38" s="87">
        <f>C7*0.5</f>
        <v>2.5</v>
      </c>
      <c r="G38" s="88">
        <v>5</v>
      </c>
      <c r="H38" s="91"/>
      <c r="I38" s="30">
        <f>F38</f>
        <v>2.5</v>
      </c>
      <c r="J38" s="88">
        <v>5</v>
      </c>
      <c r="K38" s="91"/>
      <c r="L38" s="92" t="s">
        <v>20</v>
      </c>
      <c r="M38" s="31" t="s">
        <v>20</v>
      </c>
      <c r="N38" s="32"/>
    </row>
    <row r="39" spans="1:14" ht="14" customHeight="1">
      <c r="A39" s="184"/>
      <c r="B39" s="187"/>
      <c r="C39" s="29">
        <f>C7*0.55</f>
        <v>2.75</v>
      </c>
      <c r="D39" s="88">
        <v>3</v>
      </c>
      <c r="E39" s="91"/>
      <c r="F39" s="87">
        <f>C7*0.6</f>
        <v>3</v>
      </c>
      <c r="G39" s="88">
        <v>3</v>
      </c>
      <c r="H39" s="91"/>
      <c r="I39" s="30">
        <f>F39</f>
        <v>3</v>
      </c>
      <c r="J39" s="88">
        <v>3</v>
      </c>
      <c r="K39" s="91"/>
      <c r="L39" s="92" t="s">
        <v>20</v>
      </c>
      <c r="M39" s="31" t="s">
        <v>20</v>
      </c>
      <c r="N39" s="32"/>
    </row>
    <row r="40" spans="1:14" ht="14" customHeight="1">
      <c r="A40" s="184"/>
      <c r="B40" s="187"/>
      <c r="C40" s="97">
        <f>C7*0.65</f>
        <v>3.25</v>
      </c>
      <c r="D40" s="94">
        <v>5</v>
      </c>
      <c r="E40" s="95"/>
      <c r="F40" s="96">
        <f>(C7*0.7)</f>
        <v>3.5</v>
      </c>
      <c r="G40" s="94">
        <v>3</v>
      </c>
      <c r="H40" s="95"/>
      <c r="I40" s="96">
        <f>(C7*0.75)</f>
        <v>3.75</v>
      </c>
      <c r="J40" s="94">
        <v>5</v>
      </c>
      <c r="K40" s="109"/>
      <c r="L40" s="110">
        <f>(C7*0.4)</f>
        <v>2</v>
      </c>
      <c r="M40" s="18">
        <v>5</v>
      </c>
      <c r="N40" s="19"/>
    </row>
    <row r="41" spans="1:14" ht="14" customHeight="1">
      <c r="A41" s="184"/>
      <c r="B41" s="187"/>
      <c r="C41" s="97">
        <f>C7*0.75</f>
        <v>3.75</v>
      </c>
      <c r="D41" s="123">
        <v>5</v>
      </c>
      <c r="E41" s="95"/>
      <c r="F41" s="96">
        <f>(C7*0.8)</f>
        <v>4</v>
      </c>
      <c r="G41" s="94">
        <v>3</v>
      </c>
      <c r="H41" s="95"/>
      <c r="I41" s="96">
        <f>(C7*0.85)</f>
        <v>4.25</v>
      </c>
      <c r="J41" s="94">
        <v>3</v>
      </c>
      <c r="K41" s="95"/>
      <c r="L41" s="96">
        <f>(C7*0.5)</f>
        <v>2.5</v>
      </c>
      <c r="M41" s="18">
        <v>5</v>
      </c>
      <c r="N41" s="19"/>
    </row>
    <row r="42" spans="1:14" ht="14" customHeight="1">
      <c r="A42" s="184"/>
      <c r="B42" s="188"/>
      <c r="C42" s="98">
        <f>C7*0.85</f>
        <v>4.25</v>
      </c>
      <c r="D42" s="124">
        <v>5</v>
      </c>
      <c r="E42" s="121"/>
      <c r="F42" s="122">
        <f>(C7*0.9)</f>
        <v>4.5</v>
      </c>
      <c r="G42" s="120">
        <v>3</v>
      </c>
      <c r="H42" s="121"/>
      <c r="I42" s="122">
        <f>(C7*0.95)</f>
        <v>4.75</v>
      </c>
      <c r="J42" s="120">
        <v>1</v>
      </c>
      <c r="K42" s="121"/>
      <c r="L42" s="122">
        <f>(C7*0.6)</f>
        <v>3</v>
      </c>
      <c r="M42" s="71">
        <v>5</v>
      </c>
      <c r="N42" s="22"/>
    </row>
    <row r="43" spans="1:14" ht="14" customHeight="1">
      <c r="A43" s="184"/>
      <c r="B43" s="146" t="str">
        <f>'Cycle 1'!B43</f>
        <v>Assistance 1</v>
      </c>
      <c r="C43" s="117">
        <f>'Cycle 1'!C43</f>
        <v>0</v>
      </c>
      <c r="D43" s="100" t="s">
        <v>19</v>
      </c>
      <c r="E43" s="101"/>
      <c r="F43" s="102">
        <f>C43</f>
        <v>0</v>
      </c>
      <c r="G43" s="100" t="s">
        <v>19</v>
      </c>
      <c r="H43" s="101"/>
      <c r="I43" s="102">
        <f>F43</f>
        <v>0</v>
      </c>
      <c r="J43" s="100" t="s">
        <v>19</v>
      </c>
      <c r="K43" s="101"/>
      <c r="L43" s="102">
        <f>C43</f>
        <v>0</v>
      </c>
      <c r="M43" s="72" t="s">
        <v>19</v>
      </c>
      <c r="N43" s="73"/>
    </row>
    <row r="44" spans="1:14" ht="14" customHeight="1">
      <c r="A44" s="184"/>
      <c r="B44" s="147" t="str">
        <f>'Cycle 1'!B44</f>
        <v>Assistance 2</v>
      </c>
      <c r="C44" s="103">
        <f>'Cycle 1'!C44</f>
        <v>0</v>
      </c>
      <c r="D44" s="94" t="s">
        <v>19</v>
      </c>
      <c r="E44" s="95"/>
      <c r="F44" s="96">
        <f>C44</f>
        <v>0</v>
      </c>
      <c r="G44" s="94" t="s">
        <v>19</v>
      </c>
      <c r="H44" s="95"/>
      <c r="I44" s="96">
        <f>F44</f>
        <v>0</v>
      </c>
      <c r="J44" s="94" t="s">
        <v>19</v>
      </c>
      <c r="K44" s="95"/>
      <c r="L44" s="96">
        <f>C44</f>
        <v>0</v>
      </c>
      <c r="M44" s="18" t="s">
        <v>19</v>
      </c>
      <c r="N44" s="19"/>
    </row>
    <row r="45" spans="1:14" ht="14" customHeight="1" thickBot="1">
      <c r="A45" s="185"/>
      <c r="B45" s="148" t="str">
        <f>'Cycle 1'!B45</f>
        <v>Core Exercise</v>
      </c>
      <c r="C45" s="104">
        <f>'Cycle 1'!C45</f>
        <v>0</v>
      </c>
      <c r="D45" s="105" t="s">
        <v>17</v>
      </c>
      <c r="E45" s="107"/>
      <c r="F45" s="108">
        <f>C45</f>
        <v>0</v>
      </c>
      <c r="G45" s="105" t="s">
        <v>17</v>
      </c>
      <c r="H45" s="107"/>
      <c r="I45" s="108">
        <f>F45</f>
        <v>0</v>
      </c>
      <c r="J45" s="105" t="s">
        <v>17</v>
      </c>
      <c r="K45" s="107"/>
      <c r="L45" s="108">
        <f>C45</f>
        <v>0</v>
      </c>
      <c r="M45" s="21" t="s">
        <v>17</v>
      </c>
      <c r="N45" s="23"/>
    </row>
    <row r="46" spans="1:14" ht="14" customHeight="1" thickTop="1" thickBot="1">
      <c r="A46" s="64"/>
      <c r="B46" s="64"/>
      <c r="C46" s="70"/>
      <c r="D46" s="70"/>
      <c r="E46" s="70"/>
      <c r="F46" s="70"/>
      <c r="G46" s="70"/>
      <c r="H46" s="70"/>
      <c r="I46" s="70"/>
      <c r="J46" s="70"/>
      <c r="K46" s="70"/>
      <c r="L46" s="70"/>
      <c r="M46" s="70"/>
      <c r="N46" s="70"/>
    </row>
    <row r="47" spans="1:14" ht="14" customHeight="1" thickTop="1">
      <c r="B47" s="204" t="s">
        <v>25</v>
      </c>
      <c r="C47" s="177" t="s">
        <v>21</v>
      </c>
      <c r="D47" s="178"/>
      <c r="E47" s="179"/>
      <c r="F47" s="177" t="s">
        <v>22</v>
      </c>
      <c r="G47" s="178"/>
      <c r="H47" s="179"/>
      <c r="I47" s="177" t="s">
        <v>23</v>
      </c>
      <c r="J47" s="178"/>
      <c r="K47" s="179"/>
      <c r="L47" s="177" t="s">
        <v>24</v>
      </c>
      <c r="M47" s="178"/>
      <c r="N47" s="179"/>
    </row>
    <row r="48" spans="1:14" ht="14" customHeight="1" thickBot="1">
      <c r="B48" s="205"/>
      <c r="C48" s="5" t="s">
        <v>4</v>
      </c>
      <c r="D48" s="68" t="s">
        <v>5</v>
      </c>
      <c r="E48" s="7" t="s">
        <v>30</v>
      </c>
      <c r="F48" s="5" t="s">
        <v>4</v>
      </c>
      <c r="G48" s="68" t="s">
        <v>5</v>
      </c>
      <c r="H48" s="7" t="s">
        <v>30</v>
      </c>
      <c r="I48" s="5" t="s">
        <v>4</v>
      </c>
      <c r="J48" s="68" t="s">
        <v>5</v>
      </c>
      <c r="K48" s="7" t="s">
        <v>30</v>
      </c>
      <c r="L48" s="5" t="s">
        <v>4</v>
      </c>
      <c r="M48" s="68" t="s">
        <v>5</v>
      </c>
      <c r="N48" s="7" t="s">
        <v>30</v>
      </c>
    </row>
    <row r="49" spans="1:14" ht="14" customHeight="1" thickTop="1">
      <c r="A49" s="201" t="str">
        <f>'Cycle 1'!A49:A54</f>
        <v>Wed - ("Off")</v>
      </c>
      <c r="B49" s="60"/>
      <c r="C49" s="55"/>
      <c r="D49" s="35"/>
      <c r="E49" s="36"/>
      <c r="F49" s="37"/>
      <c r="G49" s="35"/>
      <c r="H49" s="36"/>
      <c r="I49" s="37"/>
      <c r="J49" s="38"/>
      <c r="K49" s="39"/>
      <c r="L49" s="37"/>
      <c r="M49" s="35"/>
      <c r="N49" s="36"/>
    </row>
    <row r="50" spans="1:14" ht="14" customHeight="1">
      <c r="A50" s="202"/>
      <c r="B50" s="58"/>
      <c r="C50" s="17"/>
      <c r="D50" s="40"/>
      <c r="E50" s="41"/>
      <c r="F50" s="42"/>
      <c r="G50" s="40"/>
      <c r="H50" s="41"/>
      <c r="I50" s="42"/>
      <c r="J50" s="40"/>
      <c r="K50" s="41"/>
      <c r="L50" s="42"/>
      <c r="M50" s="40"/>
      <c r="N50" s="41"/>
    </row>
    <row r="51" spans="1:14" ht="14" customHeight="1">
      <c r="A51" s="202"/>
      <c r="B51" s="58"/>
      <c r="C51" s="17"/>
      <c r="D51" s="18"/>
      <c r="E51" s="19"/>
      <c r="F51" s="20"/>
      <c r="G51" s="18"/>
      <c r="H51" s="19"/>
      <c r="I51" s="20"/>
      <c r="J51" s="18"/>
      <c r="K51" s="19"/>
      <c r="L51" s="20"/>
      <c r="M51" s="18"/>
      <c r="N51" s="19"/>
    </row>
    <row r="52" spans="1:14" ht="14" customHeight="1">
      <c r="A52" s="202"/>
      <c r="B52" s="58"/>
      <c r="C52" s="17"/>
      <c r="D52" s="18"/>
      <c r="E52" s="19"/>
      <c r="F52" s="20"/>
      <c r="G52" s="18"/>
      <c r="H52" s="19"/>
      <c r="I52" s="20"/>
      <c r="J52" s="18"/>
      <c r="K52" s="19"/>
      <c r="L52" s="20"/>
      <c r="M52" s="18"/>
      <c r="N52" s="19"/>
    </row>
    <row r="53" spans="1:14" ht="14" customHeight="1">
      <c r="A53" s="202"/>
      <c r="B53" s="58"/>
      <c r="C53" s="17"/>
      <c r="D53" s="18"/>
      <c r="E53" s="19"/>
      <c r="F53" s="20"/>
      <c r="G53" s="18"/>
      <c r="H53" s="19"/>
      <c r="I53" s="20"/>
      <c r="J53" s="18"/>
      <c r="K53" s="19"/>
      <c r="L53" s="20"/>
      <c r="M53" s="18"/>
      <c r="N53" s="19"/>
    </row>
    <row r="54" spans="1:14" ht="14" customHeight="1" thickBot="1">
      <c r="A54" s="203"/>
      <c r="B54" s="59"/>
      <c r="C54" s="56"/>
      <c r="D54" s="21"/>
      <c r="E54" s="23"/>
      <c r="F54" s="24"/>
      <c r="G54" s="21"/>
      <c r="H54" s="23"/>
      <c r="I54" s="24"/>
      <c r="J54" s="21"/>
      <c r="K54" s="23"/>
      <c r="L54" s="24"/>
      <c r="M54" s="21"/>
      <c r="N54" s="23"/>
    </row>
    <row r="55" spans="1:14" ht="14" customHeight="1" thickTop="1">
      <c r="A55" s="180" t="str">
        <f>'Cycle 1'!A55:A60</f>
        <v>Sat or Sun ("Off")</v>
      </c>
      <c r="B55" s="61"/>
      <c r="C55" s="45"/>
      <c r="D55" s="35"/>
      <c r="E55" s="36"/>
      <c r="F55" s="37"/>
      <c r="G55" s="46"/>
      <c r="H55" s="36"/>
      <c r="I55" s="37"/>
      <c r="J55" s="35"/>
      <c r="K55" s="36"/>
      <c r="L55" s="37"/>
      <c r="M55" s="35"/>
      <c r="N55" s="36"/>
    </row>
    <row r="56" spans="1:14" ht="14" customHeight="1">
      <c r="A56" s="181"/>
      <c r="B56" s="62"/>
      <c r="C56" s="47"/>
      <c r="D56" s="40"/>
      <c r="E56" s="41"/>
      <c r="F56" s="42"/>
      <c r="G56" s="48"/>
      <c r="H56" s="41"/>
      <c r="I56" s="42"/>
      <c r="J56" s="40"/>
      <c r="K56" s="41"/>
      <c r="L56" s="42"/>
      <c r="M56" s="40"/>
      <c r="N56" s="41"/>
    </row>
    <row r="57" spans="1:14" ht="14" customHeight="1">
      <c r="A57" s="181"/>
      <c r="B57" s="62"/>
      <c r="C57" s="47"/>
      <c r="D57" s="40"/>
      <c r="E57" s="41"/>
      <c r="F57" s="42"/>
      <c r="G57" s="48"/>
      <c r="H57" s="41"/>
      <c r="I57" s="42"/>
      <c r="J57" s="40"/>
      <c r="K57" s="41"/>
      <c r="L57" s="42"/>
      <c r="M57" s="40"/>
      <c r="N57" s="41"/>
    </row>
    <row r="58" spans="1:14" ht="14" customHeight="1">
      <c r="A58" s="181"/>
      <c r="B58" s="62"/>
      <c r="C58" s="47"/>
      <c r="D58" s="40"/>
      <c r="E58" s="41"/>
      <c r="F58" s="42"/>
      <c r="G58" s="48"/>
      <c r="H58" s="41"/>
      <c r="I58" s="42"/>
      <c r="J58" s="40"/>
      <c r="K58" s="41"/>
      <c r="L58" s="42"/>
      <c r="M58" s="40"/>
      <c r="N58" s="41"/>
    </row>
    <row r="59" spans="1:14" ht="14" customHeight="1">
      <c r="A59" s="181"/>
      <c r="B59" s="62"/>
      <c r="C59" s="47"/>
      <c r="D59" s="40"/>
      <c r="E59" s="41"/>
      <c r="F59" s="42"/>
      <c r="G59" s="48"/>
      <c r="H59" s="41"/>
      <c r="I59" s="42"/>
      <c r="J59" s="40"/>
      <c r="K59" s="41"/>
      <c r="L59" s="42"/>
      <c r="M59" s="40"/>
      <c r="N59" s="41"/>
    </row>
    <row r="60" spans="1:14" ht="14" customHeight="1" thickBot="1">
      <c r="A60" s="182"/>
      <c r="B60" s="63"/>
      <c r="C60" s="49"/>
      <c r="D60" s="50"/>
      <c r="E60" s="51"/>
      <c r="F60" s="52"/>
      <c r="G60" s="53"/>
      <c r="H60" s="51"/>
      <c r="I60" s="52"/>
      <c r="J60" s="50"/>
      <c r="K60" s="51"/>
      <c r="L60" s="52"/>
      <c r="M60" s="50"/>
      <c r="N60" s="51"/>
    </row>
    <row r="61" spans="1:14" ht="14" customHeight="1" thickTop="1"/>
    <row r="62" spans="1:14" ht="14" customHeight="1">
      <c r="C62" s="230" t="s">
        <v>27</v>
      </c>
      <c r="D62" s="230"/>
      <c r="E62" s="230"/>
      <c r="F62" s="230"/>
      <c r="G62" s="230"/>
      <c r="H62" s="230"/>
      <c r="I62" s="230"/>
    </row>
    <row r="63" spans="1:14" ht="14" customHeight="1">
      <c r="B63" s="133" t="s">
        <v>35</v>
      </c>
      <c r="C63" s="1">
        <v>1</v>
      </c>
      <c r="D63" s="1">
        <v>2</v>
      </c>
      <c r="E63" s="1"/>
      <c r="F63" s="1">
        <v>3</v>
      </c>
      <c r="I63" s="1" t="s">
        <v>26</v>
      </c>
    </row>
    <row r="64" spans="1:14" ht="14" customHeight="1">
      <c r="B64" t="s">
        <v>0</v>
      </c>
      <c r="C64" s="132">
        <f>('Cycle 1'!C15*'Cycle 1'!D15*0.033333+'Cycle 1'!C15)</f>
        <v>0</v>
      </c>
      <c r="D64" s="132">
        <f>('Cycle 1'!F15*'Cycle 1'!G15*0.033333+'Cycle 1'!F15)</f>
        <v>0</v>
      </c>
      <c r="E64" s="132"/>
      <c r="F64" s="132">
        <f>('Cycle 1'!I15*'Cycle 1'!J15*0.033333+'Cycle 1'!I15)</f>
        <v>0</v>
      </c>
      <c r="G64" s="132"/>
      <c r="H64" s="132"/>
      <c r="I64" s="132">
        <f>MAX(C64:F64)</f>
        <v>0</v>
      </c>
    </row>
    <row r="65" spans="2:9" ht="14" customHeight="1">
      <c r="B65" t="s">
        <v>2</v>
      </c>
      <c r="C65" s="132">
        <f>('Cycle 1'!C24*'Cycle 1'!D24*0.033333+'Cycle 1'!C24)</f>
        <v>0</v>
      </c>
      <c r="D65" s="132">
        <f>('Cycle 1'!F24*'Cycle 1'!G24*0.033333+'Cycle 1'!F24)</f>
        <v>0</v>
      </c>
      <c r="E65" s="132"/>
      <c r="F65" s="132">
        <f>('Cycle 1'!I24*'Cycle 1'!J24*0.033333+'Cycle 1'!I24)</f>
        <v>0</v>
      </c>
      <c r="G65" s="132"/>
      <c r="H65" s="132"/>
      <c r="I65" s="132">
        <f>MAX(C65:F65)</f>
        <v>0</v>
      </c>
    </row>
    <row r="66" spans="2:9" ht="14" customHeight="1">
      <c r="B66" t="s">
        <v>1</v>
      </c>
      <c r="C66" s="132">
        <f>('Cycle 1'!C33*'Cycle 1'!D33*0.033333+'Cycle 1'!C33)</f>
        <v>0</v>
      </c>
      <c r="D66" s="132">
        <f>('Cycle 1'!F33*'Cycle 1'!G33*0.033333+'Cycle 1'!F33)</f>
        <v>0</v>
      </c>
      <c r="E66" s="132"/>
      <c r="F66" s="132">
        <f>('Cycle 1'!I33*'Cycle 1'!J33*0.033333+'Cycle 1'!I33)</f>
        <v>0</v>
      </c>
      <c r="G66" s="132"/>
      <c r="H66" s="132"/>
      <c r="I66" s="132">
        <f>MAX(C66:F66)</f>
        <v>0</v>
      </c>
    </row>
    <row r="67" spans="2:9" ht="14" customHeight="1">
      <c r="B67" t="s">
        <v>3</v>
      </c>
      <c r="C67" s="132">
        <f>('Cycle 1'!C42*'Cycle 1'!D42*0.033333+'Cycle 1'!C42)</f>
        <v>0</v>
      </c>
      <c r="D67" s="132">
        <f>('Cycle 1'!F42*'Cycle 1'!G42*0.033333+'Cycle 1'!F42)</f>
        <v>0</v>
      </c>
      <c r="E67" s="132"/>
      <c r="F67" s="132">
        <f>('Cycle 1'!I42*'Cycle 1'!J42*0.033333+'Cycle 1'!I42)</f>
        <v>0</v>
      </c>
      <c r="G67" s="132"/>
      <c r="H67" s="132"/>
      <c r="I67" s="132">
        <f>MAX(C67:F67)</f>
        <v>0</v>
      </c>
    </row>
    <row r="68" spans="2:9" ht="14" customHeight="1"/>
  </sheetData>
  <mergeCells count="36">
    <mergeCell ref="A19:A27"/>
    <mergeCell ref="A28:A36"/>
    <mergeCell ref="C8:E8"/>
    <mergeCell ref="F8:H8"/>
    <mergeCell ref="I8:K8"/>
    <mergeCell ref="C62:I62"/>
    <mergeCell ref="B8:B9"/>
    <mergeCell ref="A49:A54"/>
    <mergeCell ref="B3:C3"/>
    <mergeCell ref="A55:A60"/>
    <mergeCell ref="A10:A18"/>
    <mergeCell ref="A37:A45"/>
    <mergeCell ref="B37:B42"/>
    <mergeCell ref="B28:B33"/>
    <mergeCell ref="B19:B24"/>
    <mergeCell ref="B47:B48"/>
    <mergeCell ref="C47:E47"/>
    <mergeCell ref="F47:H47"/>
    <mergeCell ref="I47:K47"/>
    <mergeCell ref="I3:J3"/>
    <mergeCell ref="B10:B15"/>
    <mergeCell ref="B2:D2"/>
    <mergeCell ref="L47:N47"/>
    <mergeCell ref="I4:J4"/>
    <mergeCell ref="I5:J5"/>
    <mergeCell ref="I6:J6"/>
    <mergeCell ref="I7:J7"/>
    <mergeCell ref="L8:N8"/>
    <mergeCell ref="K2:N7"/>
    <mergeCell ref="E4:F4"/>
    <mergeCell ref="E5:F5"/>
    <mergeCell ref="E6:F6"/>
    <mergeCell ref="E7:F7"/>
    <mergeCell ref="E3:G3"/>
    <mergeCell ref="E2:F2"/>
    <mergeCell ref="G2:H2"/>
  </mergeCells>
  <phoneticPr fontId="4" type="noConversion"/>
  <dataValidations disablePrompts="1" count="4">
    <dataValidation type="list" allowBlank="1" showInputMessage="1" showErrorMessage="1" sqref="B16:B17 B40:B41">
      <formula1>Squat</formula1>
    </dataValidation>
    <dataValidation type="list" allowBlank="1" showInputMessage="1" showErrorMessage="1" sqref="B25:B26">
      <formula1>Bench</formula1>
    </dataValidation>
    <dataValidation type="list" allowBlank="1" showInputMessage="1" showErrorMessage="1" sqref="B34:B35">
      <formula1>Deadlift</formula1>
    </dataValidation>
    <dataValidation type="list" allowBlank="1" showInputMessage="1" showErrorMessage="1" sqref="B43:B44">
      <formula1>OHPress</formula1>
    </dataValidation>
  </dataValidations>
  <hyperlinks>
    <hyperlink ref="B2" r:id="rId1"/>
    <hyperlink ref="C2" r:id="rId2" display="http://www.ViolentZen.com"/>
    <hyperlink ref="D2" r:id="rId3" display="http://www.ViolentZen.com"/>
  </hyperlinks>
  <printOptions verticalCentered="1"/>
  <pageMargins left="0.5" right="0.5" top="0.5" bottom="0.5" header="0.3" footer="0.3"/>
  <pageSetup orientation="landscape" horizontalDpi="4294967292" verticalDpi="4294967292"/>
  <headerFooter>
    <oddHeader>&amp;C&amp;"Arial,Regular"&amp;10&amp;K000000Wendler 5/3/1 by ViolentZen.com</oddHeader>
    <oddFooter>&amp;L&amp;"Calibri,Regular"&amp;K000000&amp;F&amp;R&amp;"Calibri,Regular"&amp;K000000&amp;A</oddFooter>
  </headerFooter>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8"/>
  <sheetViews>
    <sheetView showGridLines="0" zoomScale="145" zoomScaleNormal="145" zoomScalePageLayoutView="145" workbookViewId="0">
      <pane ySplit="9" topLeftCell="A10" activePane="bottomLeft" state="frozenSplit"/>
      <selection activeCell="H1" sqref="H1"/>
      <selection pane="bottomLeft" activeCell="K2" sqref="K2:N7"/>
    </sheetView>
  </sheetViews>
  <sheetFormatPr baseColWidth="10" defaultRowHeight="14" x14ac:dyDescent="0"/>
  <cols>
    <col min="1" max="1" width="2.6640625" customWidth="1"/>
    <col min="2" max="2" width="13.33203125" customWidth="1"/>
    <col min="3" max="4" width="6.5" customWidth="1"/>
    <col min="5" max="5" width="12.6640625" customWidth="1"/>
    <col min="6" max="7" width="6.5" customWidth="1"/>
    <col min="8" max="8" width="12.6640625" customWidth="1"/>
    <col min="9" max="10" width="6.5" customWidth="1"/>
    <col min="11" max="11" width="12.6640625" customWidth="1"/>
    <col min="12" max="13" width="6.5" customWidth="1"/>
    <col min="14" max="14" width="12.6640625" customWidth="1"/>
  </cols>
  <sheetData>
    <row r="1" spans="1:14" ht="14" customHeight="1">
      <c r="A1" s="2"/>
      <c r="B1" s="80" t="s">
        <v>31</v>
      </c>
      <c r="C1" s="2"/>
      <c r="D1" s="2"/>
      <c r="F1" s="2"/>
      <c r="G1" s="3" t="s">
        <v>36</v>
      </c>
      <c r="H1" s="57"/>
      <c r="I1" s="2"/>
      <c r="J1" s="2"/>
      <c r="L1" s="69"/>
      <c r="M1" s="69"/>
    </row>
    <row r="2" spans="1:14" ht="14" customHeight="1" thickBot="1">
      <c r="A2" s="2"/>
      <c r="B2" s="214" t="s">
        <v>83</v>
      </c>
      <c r="C2" s="214"/>
      <c r="D2" s="214"/>
      <c r="E2" s="213"/>
      <c r="F2" s="213"/>
      <c r="G2" s="236" t="str">
        <f>IF('Cycle 1'!H2="KG", "Note: Weight is in KILOS","Note: Weight is in POUNDS")</f>
        <v>Note: Weight is in POUNDS</v>
      </c>
      <c r="H2" s="236"/>
      <c r="J2" s="76"/>
      <c r="K2" s="237" t="s">
        <v>91</v>
      </c>
      <c r="L2" s="237"/>
      <c r="M2" s="237"/>
      <c r="N2" s="238"/>
    </row>
    <row r="3" spans="1:14" ht="14" customHeight="1" thickTop="1" thickBot="1">
      <c r="B3" s="231" t="s">
        <v>34</v>
      </c>
      <c r="C3" s="232"/>
      <c r="D3" s="134" t="s">
        <v>33</v>
      </c>
      <c r="E3" s="227" t="s">
        <v>10</v>
      </c>
      <c r="F3" s="228"/>
      <c r="G3" s="229"/>
      <c r="H3" s="135" t="s">
        <v>11</v>
      </c>
      <c r="I3" s="228" t="s">
        <v>12</v>
      </c>
      <c r="J3" s="229"/>
      <c r="K3" s="239"/>
      <c r="L3" s="239"/>
      <c r="M3" s="239"/>
      <c r="N3" s="240"/>
    </row>
    <row r="4" spans="1:14" ht="14" customHeight="1" thickTop="1">
      <c r="B4" s="8" t="s">
        <v>6</v>
      </c>
      <c r="C4" s="233">
        <f>IF('Cycle 1'!H2="KG",'Cycle 2'!C4+4.5359237,'Cycle 2'!C4+10)</f>
        <v>20</v>
      </c>
      <c r="D4" s="136">
        <f>G4*0.9</f>
        <v>8.9249872499999992</v>
      </c>
      <c r="E4" s="221" t="s">
        <v>6</v>
      </c>
      <c r="F4" s="222"/>
      <c r="G4" s="137">
        <f>H4*I4*0.033333+H4</f>
        <v>9.9166524999999996</v>
      </c>
      <c r="H4" s="138">
        <f>IF(I64=F64,'Cycle 2'!I15,IF(I64=D64,'Cycle 2'!F15,IF(I64=C64,'Cycle 2'!C15,"N/A")))</f>
        <v>8.5</v>
      </c>
      <c r="I4" s="215">
        <f>IF(I64=F64,'Cycle 2'!J15,IF(I64=D64,'Cycle 2'!G15,IF(I64=C64,'Cycle 2'!D15,"N/A")))</f>
        <v>5</v>
      </c>
      <c r="J4" s="216"/>
      <c r="K4" s="239"/>
      <c r="L4" s="239"/>
      <c r="M4" s="239"/>
      <c r="N4" s="240"/>
    </row>
    <row r="5" spans="1:14" ht="14" customHeight="1">
      <c r="B5" s="9" t="s">
        <v>7</v>
      </c>
      <c r="C5" s="234">
        <f>IF('Cycle 1'!H2="KG",'Cycle 2'!C5+2.2679618,'Cycle 2'!C5+5)</f>
        <v>10</v>
      </c>
      <c r="D5" s="139">
        <f>G5*0.9</f>
        <v>4.4624936249999996</v>
      </c>
      <c r="E5" s="223" t="s">
        <v>7</v>
      </c>
      <c r="F5" s="224"/>
      <c r="G5" s="140">
        <f>H5*I5*0.033333+H5</f>
        <v>4.9583262499999998</v>
      </c>
      <c r="H5" s="141">
        <f>IF(I65=F65,'Cycle 2'!I24,IF(I65=D65,'Cycle 2'!F24,IF(I65=C65,'Cycle 2'!C24,"N/A")))</f>
        <v>4.25</v>
      </c>
      <c r="I5" s="217">
        <f>IF(I65=F65,'Cycle 2'!J24,IF(I65=D65,'Cycle 2'!G24,IF(I65=C65,'Cycle 2'!D24,"N/A")))</f>
        <v>5</v>
      </c>
      <c r="J5" s="218"/>
      <c r="K5" s="239"/>
      <c r="L5" s="239"/>
      <c r="M5" s="239"/>
      <c r="N5" s="240"/>
    </row>
    <row r="6" spans="1:14" ht="14" customHeight="1">
      <c r="B6" s="9" t="s">
        <v>8</v>
      </c>
      <c r="C6" s="234">
        <f>IF('Cycle 1'!H2="KG",'Cycle 2'!C6+4.5359237,'Cycle 2'!C6+10)</f>
        <v>20</v>
      </c>
      <c r="D6" s="139">
        <f>G6*0.9</f>
        <v>8.9249872499999992</v>
      </c>
      <c r="E6" s="223" t="s">
        <v>8</v>
      </c>
      <c r="F6" s="224"/>
      <c r="G6" s="140">
        <f>H6*I6*0.033333+H6</f>
        <v>9.9166524999999996</v>
      </c>
      <c r="H6" s="141">
        <f>IF(I66=F66,'Cycle 2'!I33,IF(I66=D66,'Cycle 2'!F33,IF(I66=C66,'Cycle 2'!C33,"N/A")))</f>
        <v>8.5</v>
      </c>
      <c r="I6" s="217">
        <f>IF(I66=F66,'Cycle 2'!J33,IF(I66=D66,'Cycle 2'!G33,IF(I66=C66,'Cycle 2'!D33,"N/A")))</f>
        <v>5</v>
      </c>
      <c r="J6" s="218"/>
      <c r="K6" s="239"/>
      <c r="L6" s="239"/>
      <c r="M6" s="239"/>
      <c r="N6" s="240"/>
    </row>
    <row r="7" spans="1:14" ht="14" customHeight="1" thickBot="1">
      <c r="B7" s="10" t="s">
        <v>9</v>
      </c>
      <c r="C7" s="235">
        <f>IF('Cycle 1'!H2="KG",'Cycle 2'!C7+2.2679618,'Cycle 2'!C7+5)</f>
        <v>10</v>
      </c>
      <c r="D7" s="142">
        <f>G7*0.9</f>
        <v>4.4624936249999996</v>
      </c>
      <c r="E7" s="225" t="s">
        <v>9</v>
      </c>
      <c r="F7" s="226"/>
      <c r="G7" s="143">
        <f>H7*I7*0.033333+H7</f>
        <v>4.9583262499999998</v>
      </c>
      <c r="H7" s="144">
        <f>IF(I67=F67,'Cycle 2'!I42,IF(I67=D67,'Cycle 2'!F42,IF(I67=C67,'Cycle 2'!C42,"N/A")))</f>
        <v>4.25</v>
      </c>
      <c r="I7" s="219">
        <f>IF(I67=F67,'Cycle 2'!J42,IF(I67=D67,'Cycle 2'!G42,IF(I67=C67,'Cycle 2'!D42,"N/A")))</f>
        <v>5</v>
      </c>
      <c r="J7" s="220"/>
      <c r="K7" s="241"/>
      <c r="L7" s="241"/>
      <c r="M7" s="241"/>
      <c r="N7" s="242"/>
    </row>
    <row r="8" spans="1:14" ht="14" customHeight="1" thickTop="1">
      <c r="B8" s="204" t="s">
        <v>25</v>
      </c>
      <c r="C8" s="177" t="s">
        <v>21</v>
      </c>
      <c r="D8" s="178"/>
      <c r="E8" s="179"/>
      <c r="F8" s="177" t="s">
        <v>22</v>
      </c>
      <c r="G8" s="178"/>
      <c r="H8" s="179"/>
      <c r="I8" s="177" t="s">
        <v>23</v>
      </c>
      <c r="J8" s="178"/>
      <c r="K8" s="179"/>
      <c r="L8" s="177" t="s">
        <v>24</v>
      </c>
      <c r="M8" s="178"/>
      <c r="N8" s="179"/>
    </row>
    <row r="9" spans="1:14" ht="14" customHeight="1" thickBot="1">
      <c r="B9" s="205"/>
      <c r="C9" s="67" t="s">
        <v>4</v>
      </c>
      <c r="D9" s="68" t="s">
        <v>5</v>
      </c>
      <c r="E9" s="7" t="s">
        <v>30</v>
      </c>
      <c r="F9" s="5" t="s">
        <v>4</v>
      </c>
      <c r="G9" s="68" t="s">
        <v>5</v>
      </c>
      <c r="H9" s="7" t="s">
        <v>30</v>
      </c>
      <c r="I9" s="5" t="s">
        <v>4</v>
      </c>
      <c r="J9" s="68" t="s">
        <v>5</v>
      </c>
      <c r="K9" s="7" t="s">
        <v>30</v>
      </c>
      <c r="L9" s="5" t="s">
        <v>4</v>
      </c>
      <c r="M9" s="68" t="s">
        <v>5</v>
      </c>
      <c r="N9" s="7" t="s">
        <v>30</v>
      </c>
    </row>
    <row r="10" spans="1:14" ht="14" customHeight="1" thickTop="1">
      <c r="A10" s="189" t="str">
        <f>'Cycle 2'!A10:A18</f>
        <v>Monday</v>
      </c>
      <c r="B10" s="186" t="s">
        <v>0</v>
      </c>
      <c r="C10" s="25">
        <f>C4*0.4</f>
        <v>8</v>
      </c>
      <c r="D10" s="84">
        <v>5</v>
      </c>
      <c r="E10" s="85"/>
      <c r="F10" s="26">
        <f>C10</f>
        <v>8</v>
      </c>
      <c r="G10" s="84">
        <v>5</v>
      </c>
      <c r="H10" s="85"/>
      <c r="I10" s="26">
        <f>F10</f>
        <v>8</v>
      </c>
      <c r="J10" s="84">
        <v>5</v>
      </c>
      <c r="K10" s="85"/>
      <c r="L10" s="26" t="s">
        <v>20</v>
      </c>
      <c r="M10" s="27" t="s">
        <v>20</v>
      </c>
      <c r="N10" s="28"/>
    </row>
    <row r="11" spans="1:14" ht="14" customHeight="1">
      <c r="A11" s="190"/>
      <c r="B11" s="187"/>
      <c r="C11" s="87">
        <f>C4*0.47</f>
        <v>9.3999999999999986</v>
      </c>
      <c r="D11" s="118">
        <v>5</v>
      </c>
      <c r="E11" s="89"/>
      <c r="F11" s="87">
        <f>C4*0.5</f>
        <v>10</v>
      </c>
      <c r="G11" s="118">
        <v>5</v>
      </c>
      <c r="H11" s="89"/>
      <c r="I11" s="90">
        <f>F11</f>
        <v>10</v>
      </c>
      <c r="J11" s="118">
        <v>5</v>
      </c>
      <c r="K11" s="89"/>
      <c r="L11" s="90" t="s">
        <v>20</v>
      </c>
      <c r="M11" s="31" t="s">
        <v>20</v>
      </c>
      <c r="N11" s="32"/>
    </row>
    <row r="12" spans="1:14" ht="14" customHeight="1">
      <c r="A12" s="190"/>
      <c r="B12" s="187"/>
      <c r="C12" s="87">
        <f>C4*0.55</f>
        <v>11</v>
      </c>
      <c r="D12" s="118">
        <v>3</v>
      </c>
      <c r="E12" s="89"/>
      <c r="F12" s="87">
        <f>C4*0.6</f>
        <v>12</v>
      </c>
      <c r="G12" s="118">
        <v>3</v>
      </c>
      <c r="H12" s="89"/>
      <c r="I12" s="90">
        <f>F12</f>
        <v>12</v>
      </c>
      <c r="J12" s="118">
        <v>3</v>
      </c>
      <c r="K12" s="89"/>
      <c r="L12" s="90" t="s">
        <v>20</v>
      </c>
      <c r="M12" s="31" t="s">
        <v>20</v>
      </c>
      <c r="N12" s="32"/>
    </row>
    <row r="13" spans="1:14" ht="14" customHeight="1">
      <c r="A13" s="190"/>
      <c r="B13" s="187"/>
      <c r="C13" s="93">
        <f>C4*0.65</f>
        <v>13</v>
      </c>
      <c r="D13" s="119">
        <v>5</v>
      </c>
      <c r="E13" s="109"/>
      <c r="F13" s="110">
        <f>(C4*0.7)</f>
        <v>14</v>
      </c>
      <c r="G13" s="119">
        <v>3</v>
      </c>
      <c r="H13" s="109"/>
      <c r="I13" s="110">
        <f>(C4*0.75)</f>
        <v>15</v>
      </c>
      <c r="J13" s="119">
        <v>5</v>
      </c>
      <c r="K13" s="109"/>
      <c r="L13" s="110">
        <f>(C4*0.4)</f>
        <v>8</v>
      </c>
      <c r="M13" s="18">
        <v>5</v>
      </c>
      <c r="N13" s="19"/>
    </row>
    <row r="14" spans="1:14" ht="14" customHeight="1">
      <c r="A14" s="190"/>
      <c r="B14" s="187"/>
      <c r="C14" s="97">
        <f>C4*0.75</f>
        <v>15</v>
      </c>
      <c r="D14" s="94">
        <v>5</v>
      </c>
      <c r="E14" s="95"/>
      <c r="F14" s="96">
        <f>(C4*0.8)</f>
        <v>16</v>
      </c>
      <c r="G14" s="94">
        <v>3</v>
      </c>
      <c r="H14" s="95"/>
      <c r="I14" s="96">
        <f>(C4*0.85)</f>
        <v>17</v>
      </c>
      <c r="J14" s="94">
        <v>3</v>
      </c>
      <c r="K14" s="95"/>
      <c r="L14" s="96">
        <f>(C4*0.5)</f>
        <v>10</v>
      </c>
      <c r="M14" s="18">
        <v>5</v>
      </c>
      <c r="N14" s="19"/>
    </row>
    <row r="15" spans="1:14" ht="14" customHeight="1">
      <c r="A15" s="190"/>
      <c r="B15" s="188"/>
      <c r="C15" s="98">
        <f>C4*0.85</f>
        <v>17</v>
      </c>
      <c r="D15" s="120">
        <v>5</v>
      </c>
      <c r="E15" s="121"/>
      <c r="F15" s="122">
        <f>(C4*0.9)</f>
        <v>18</v>
      </c>
      <c r="G15" s="120">
        <v>3</v>
      </c>
      <c r="H15" s="121"/>
      <c r="I15" s="122">
        <f>(C4*0.95)</f>
        <v>19</v>
      </c>
      <c r="J15" s="120">
        <v>1</v>
      </c>
      <c r="K15" s="121"/>
      <c r="L15" s="122">
        <f>(C4*0.6)</f>
        <v>12</v>
      </c>
      <c r="M15" s="71">
        <v>5</v>
      </c>
      <c r="N15" s="22"/>
    </row>
    <row r="16" spans="1:14" ht="14" customHeight="1">
      <c r="A16" s="190"/>
      <c r="B16" s="146" t="str">
        <f>'Cycle 2'!B16</f>
        <v>Assistance 1</v>
      </c>
      <c r="C16" s="99">
        <f>'Cycle 2'!C16</f>
        <v>0</v>
      </c>
      <c r="D16" s="119" t="s">
        <v>19</v>
      </c>
      <c r="E16" s="109"/>
      <c r="F16" s="110">
        <f>C16</f>
        <v>0</v>
      </c>
      <c r="G16" s="119" t="s">
        <v>19</v>
      </c>
      <c r="H16" s="109"/>
      <c r="I16" s="110">
        <f>F16</f>
        <v>0</v>
      </c>
      <c r="J16" s="119" t="s">
        <v>19</v>
      </c>
      <c r="K16" s="109"/>
      <c r="L16" s="110">
        <f>C16</f>
        <v>0</v>
      </c>
      <c r="M16" s="72" t="s">
        <v>19</v>
      </c>
      <c r="N16" s="73"/>
    </row>
    <row r="17" spans="1:14" ht="14" customHeight="1">
      <c r="A17" s="190"/>
      <c r="B17" s="147" t="str">
        <f>'Cycle 2'!B17</f>
        <v>Assistance 2</v>
      </c>
      <c r="C17" s="103">
        <f>'Cycle 2'!C17</f>
        <v>0</v>
      </c>
      <c r="D17" s="94" t="s">
        <v>19</v>
      </c>
      <c r="E17" s="95"/>
      <c r="F17" s="96">
        <f>C17</f>
        <v>0</v>
      </c>
      <c r="G17" s="94" t="s">
        <v>19</v>
      </c>
      <c r="H17" s="95"/>
      <c r="I17" s="96">
        <f>F17</f>
        <v>0</v>
      </c>
      <c r="J17" s="94" t="s">
        <v>19</v>
      </c>
      <c r="K17" s="95"/>
      <c r="L17" s="96">
        <f>C17</f>
        <v>0</v>
      </c>
      <c r="M17" s="94" t="s">
        <v>19</v>
      </c>
      <c r="N17" s="19"/>
    </row>
    <row r="18" spans="1:14" ht="14" customHeight="1" thickBot="1">
      <c r="A18" s="191"/>
      <c r="B18" s="148" t="str">
        <f>'Cycle 2'!B18</f>
        <v>Core Exercise</v>
      </c>
      <c r="C18" s="104">
        <f>'Cycle 2'!C18</f>
        <v>0</v>
      </c>
      <c r="D18" s="105" t="s">
        <v>18</v>
      </c>
      <c r="E18" s="106"/>
      <c r="F18" s="96">
        <f>C18</f>
        <v>0</v>
      </c>
      <c r="G18" s="105" t="s">
        <v>18</v>
      </c>
      <c r="H18" s="106"/>
      <c r="I18" s="96">
        <f>F18</f>
        <v>0</v>
      </c>
      <c r="J18" s="105" t="s">
        <v>18</v>
      </c>
      <c r="K18" s="107"/>
      <c r="L18" s="108">
        <f>C18</f>
        <v>0</v>
      </c>
      <c r="M18" s="21" t="s">
        <v>18</v>
      </c>
      <c r="N18" s="23"/>
    </row>
    <row r="19" spans="1:14" ht="14" customHeight="1" thickTop="1">
      <c r="A19" s="183" t="str">
        <f>'Cycle 2'!A19:A27</f>
        <v>Tuesday</v>
      </c>
      <c r="B19" s="186" t="s">
        <v>2</v>
      </c>
      <c r="C19" s="25">
        <f>C5*0.4</f>
        <v>4</v>
      </c>
      <c r="D19" s="84">
        <v>5</v>
      </c>
      <c r="E19" s="85"/>
      <c r="F19" s="26">
        <f>C19</f>
        <v>4</v>
      </c>
      <c r="G19" s="84">
        <v>5</v>
      </c>
      <c r="H19" s="85"/>
      <c r="I19" s="26">
        <f>F19</f>
        <v>4</v>
      </c>
      <c r="J19" s="84">
        <v>5</v>
      </c>
      <c r="K19" s="85"/>
      <c r="L19" s="86" t="s">
        <v>20</v>
      </c>
      <c r="M19" s="27" t="s">
        <v>20</v>
      </c>
      <c r="N19" s="28"/>
    </row>
    <row r="20" spans="1:14" ht="14" customHeight="1">
      <c r="A20" s="184"/>
      <c r="B20" s="187"/>
      <c r="C20" s="29">
        <f>C5*0.47</f>
        <v>4.6999999999999993</v>
      </c>
      <c r="D20" s="88">
        <v>5</v>
      </c>
      <c r="E20" s="91"/>
      <c r="F20" s="87">
        <f>C5*0.5</f>
        <v>5</v>
      </c>
      <c r="G20" s="88">
        <v>5</v>
      </c>
      <c r="H20" s="91"/>
      <c r="I20" s="30">
        <f>F20</f>
        <v>5</v>
      </c>
      <c r="J20" s="88">
        <v>5</v>
      </c>
      <c r="K20" s="91"/>
      <c r="L20" s="92" t="s">
        <v>20</v>
      </c>
      <c r="M20" s="31" t="s">
        <v>20</v>
      </c>
      <c r="N20" s="32"/>
    </row>
    <row r="21" spans="1:14" ht="14" customHeight="1">
      <c r="A21" s="184"/>
      <c r="B21" s="187"/>
      <c r="C21" s="29">
        <f>C5*0.55</f>
        <v>5.5</v>
      </c>
      <c r="D21" s="88">
        <v>3</v>
      </c>
      <c r="E21" s="91"/>
      <c r="F21" s="87">
        <f>C5*0.6</f>
        <v>6</v>
      </c>
      <c r="G21" s="88">
        <v>3</v>
      </c>
      <c r="H21" s="91"/>
      <c r="I21" s="30">
        <f>F21</f>
        <v>6</v>
      </c>
      <c r="J21" s="88">
        <v>3</v>
      </c>
      <c r="K21" s="91"/>
      <c r="L21" s="92" t="s">
        <v>20</v>
      </c>
      <c r="M21" s="31" t="s">
        <v>20</v>
      </c>
      <c r="N21" s="32"/>
    </row>
    <row r="22" spans="1:14" ht="14" customHeight="1">
      <c r="A22" s="184"/>
      <c r="B22" s="187"/>
      <c r="C22" s="93">
        <f>C5*0.65</f>
        <v>6.5</v>
      </c>
      <c r="D22" s="94">
        <v>5</v>
      </c>
      <c r="E22" s="109"/>
      <c r="F22" s="110">
        <f>(C5*0.7)</f>
        <v>7</v>
      </c>
      <c r="G22" s="94">
        <v>3</v>
      </c>
      <c r="H22" s="109"/>
      <c r="I22" s="110">
        <f>(C5*0.75)</f>
        <v>7.5</v>
      </c>
      <c r="J22" s="119">
        <v>5</v>
      </c>
      <c r="K22" s="109"/>
      <c r="L22" s="110">
        <f>(C5*0.4)</f>
        <v>4</v>
      </c>
      <c r="M22" s="18">
        <v>5</v>
      </c>
      <c r="N22" s="19"/>
    </row>
    <row r="23" spans="1:14" ht="14" customHeight="1">
      <c r="A23" s="184"/>
      <c r="B23" s="187"/>
      <c r="C23" s="97">
        <f>C5*0.75</f>
        <v>7.5</v>
      </c>
      <c r="D23" s="94">
        <v>5</v>
      </c>
      <c r="E23" s="95"/>
      <c r="F23" s="96">
        <f>(C5*0.8)</f>
        <v>8</v>
      </c>
      <c r="G23" s="94">
        <v>3</v>
      </c>
      <c r="H23" s="95"/>
      <c r="I23" s="96">
        <f>(C5*0.85)</f>
        <v>8.5</v>
      </c>
      <c r="J23" s="94">
        <v>3</v>
      </c>
      <c r="K23" s="95"/>
      <c r="L23" s="96">
        <f>(C5*0.5)</f>
        <v>5</v>
      </c>
      <c r="M23" s="18">
        <v>5</v>
      </c>
      <c r="N23" s="19"/>
    </row>
    <row r="24" spans="1:14" ht="14" customHeight="1">
      <c r="A24" s="184"/>
      <c r="B24" s="188"/>
      <c r="C24" s="98">
        <f>C5*0.85</f>
        <v>8.5</v>
      </c>
      <c r="D24" s="120">
        <v>5</v>
      </c>
      <c r="E24" s="121"/>
      <c r="F24" s="122">
        <f>(C5*0.9)</f>
        <v>9</v>
      </c>
      <c r="G24" s="120">
        <v>3</v>
      </c>
      <c r="H24" s="121"/>
      <c r="I24" s="122">
        <f>(C5*0.95)</f>
        <v>9.5</v>
      </c>
      <c r="J24" s="120">
        <v>1</v>
      </c>
      <c r="K24" s="121"/>
      <c r="L24" s="122">
        <f>(C5*0.6)</f>
        <v>6</v>
      </c>
      <c r="M24" s="71">
        <v>5</v>
      </c>
      <c r="N24" s="22"/>
    </row>
    <row r="25" spans="1:14" ht="14" customHeight="1">
      <c r="A25" s="184"/>
      <c r="B25" s="146" t="str">
        <f>'Cycle 2'!B25</f>
        <v>Assistance 1</v>
      </c>
      <c r="C25" s="99">
        <f>'Cycle 2'!C25</f>
        <v>0</v>
      </c>
      <c r="D25" s="119" t="s">
        <v>19</v>
      </c>
      <c r="E25" s="109"/>
      <c r="F25" s="110">
        <f>C25</f>
        <v>0</v>
      </c>
      <c r="G25" s="111" t="s">
        <v>19</v>
      </c>
      <c r="H25" s="112"/>
      <c r="I25" s="110">
        <f>F25</f>
        <v>0</v>
      </c>
      <c r="J25" s="111" t="s">
        <v>19</v>
      </c>
      <c r="K25" s="112"/>
      <c r="L25" s="110">
        <f>C25</f>
        <v>0</v>
      </c>
      <c r="M25" s="74" t="s">
        <v>19</v>
      </c>
      <c r="N25" s="75"/>
    </row>
    <row r="26" spans="1:14" ht="14" customHeight="1">
      <c r="A26" s="184"/>
      <c r="B26" s="147" t="str">
        <f>'Cycle 2'!B26</f>
        <v>Assistance 2</v>
      </c>
      <c r="C26" s="103">
        <f>'Cycle 2'!C26</f>
        <v>0</v>
      </c>
      <c r="D26" s="94" t="s">
        <v>19</v>
      </c>
      <c r="E26" s="109"/>
      <c r="F26" s="110">
        <f>C26</f>
        <v>0</v>
      </c>
      <c r="G26" s="111" t="s">
        <v>19</v>
      </c>
      <c r="H26" s="112"/>
      <c r="I26" s="110">
        <f>F26</f>
        <v>0</v>
      </c>
      <c r="J26" s="111" t="s">
        <v>19</v>
      </c>
      <c r="K26" s="112"/>
      <c r="L26" s="110">
        <f>C26</f>
        <v>0</v>
      </c>
      <c r="M26" s="33" t="s">
        <v>19</v>
      </c>
      <c r="N26" s="34"/>
    </row>
    <row r="27" spans="1:14" ht="14" customHeight="1" thickBot="1">
      <c r="A27" s="185"/>
      <c r="B27" s="148" t="str">
        <f>'Cycle 2'!B27</f>
        <v>Core Exercise</v>
      </c>
      <c r="C27" s="104">
        <f>'Cycle 2'!C27</f>
        <v>0</v>
      </c>
      <c r="D27" s="113"/>
      <c r="E27" s="114"/>
      <c r="F27" s="110">
        <f>C27</f>
        <v>0</v>
      </c>
      <c r="G27" s="111"/>
      <c r="H27" s="112"/>
      <c r="I27" s="110">
        <f>F27</f>
        <v>0</v>
      </c>
      <c r="J27" s="111"/>
      <c r="K27" s="112"/>
      <c r="L27" s="96">
        <f>C27</f>
        <v>0</v>
      </c>
      <c r="M27" s="40"/>
      <c r="N27" s="41"/>
    </row>
    <row r="28" spans="1:14" ht="14" customHeight="1" thickTop="1">
      <c r="A28" s="189" t="str">
        <f>'Cycle 2'!A28:A36</f>
        <v>Thursday</v>
      </c>
      <c r="B28" s="186" t="s">
        <v>1</v>
      </c>
      <c r="C28" s="25">
        <f>C6*0.4</f>
        <v>8</v>
      </c>
      <c r="D28" s="84">
        <v>5</v>
      </c>
      <c r="E28" s="85"/>
      <c r="F28" s="26">
        <f>C28</f>
        <v>8</v>
      </c>
      <c r="G28" s="84">
        <v>5</v>
      </c>
      <c r="H28" s="85"/>
      <c r="I28" s="26">
        <f>F28</f>
        <v>8</v>
      </c>
      <c r="J28" s="84">
        <v>5</v>
      </c>
      <c r="K28" s="85"/>
      <c r="L28" s="86" t="s">
        <v>20</v>
      </c>
      <c r="M28" s="27" t="s">
        <v>20</v>
      </c>
      <c r="N28" s="28"/>
    </row>
    <row r="29" spans="1:14" ht="14" customHeight="1">
      <c r="A29" s="190"/>
      <c r="B29" s="187"/>
      <c r="C29" s="29">
        <f>C6*0.47</f>
        <v>9.3999999999999986</v>
      </c>
      <c r="D29" s="88">
        <v>5</v>
      </c>
      <c r="E29" s="91"/>
      <c r="F29" s="87">
        <f>C6*0.5</f>
        <v>10</v>
      </c>
      <c r="G29" s="88">
        <v>5</v>
      </c>
      <c r="H29" s="91"/>
      <c r="I29" s="30">
        <f>F29</f>
        <v>10</v>
      </c>
      <c r="J29" s="88">
        <v>5</v>
      </c>
      <c r="K29" s="91"/>
      <c r="L29" s="92" t="s">
        <v>20</v>
      </c>
      <c r="M29" s="31" t="s">
        <v>20</v>
      </c>
      <c r="N29" s="32"/>
    </row>
    <row r="30" spans="1:14" ht="14" customHeight="1">
      <c r="A30" s="190"/>
      <c r="B30" s="187"/>
      <c r="C30" s="29">
        <f>C6*0.55</f>
        <v>11</v>
      </c>
      <c r="D30" s="88">
        <v>3</v>
      </c>
      <c r="E30" s="91"/>
      <c r="F30" s="87">
        <f>C6*0.6</f>
        <v>12</v>
      </c>
      <c r="G30" s="88">
        <v>3</v>
      </c>
      <c r="H30" s="91"/>
      <c r="I30" s="30">
        <f>F30</f>
        <v>12</v>
      </c>
      <c r="J30" s="88">
        <v>3</v>
      </c>
      <c r="K30" s="91"/>
      <c r="L30" s="92" t="s">
        <v>20</v>
      </c>
      <c r="M30" s="31" t="s">
        <v>20</v>
      </c>
      <c r="N30" s="32"/>
    </row>
    <row r="31" spans="1:14" ht="14" customHeight="1">
      <c r="A31" s="190"/>
      <c r="B31" s="187"/>
      <c r="C31" s="97">
        <f>C6*0.65</f>
        <v>13</v>
      </c>
      <c r="D31" s="94">
        <v>5</v>
      </c>
      <c r="E31" s="95"/>
      <c r="F31" s="96">
        <f>(C6*0.7)</f>
        <v>14</v>
      </c>
      <c r="G31" s="94">
        <v>3</v>
      </c>
      <c r="H31" s="95"/>
      <c r="I31" s="96">
        <f>(C6*0.75)</f>
        <v>15</v>
      </c>
      <c r="J31" s="94">
        <v>5</v>
      </c>
      <c r="K31" s="109"/>
      <c r="L31" s="110">
        <f>(C6*0.4)</f>
        <v>8</v>
      </c>
      <c r="M31" s="18">
        <v>5</v>
      </c>
      <c r="N31" s="19"/>
    </row>
    <row r="32" spans="1:14" ht="14" customHeight="1">
      <c r="A32" s="190"/>
      <c r="B32" s="187"/>
      <c r="C32" s="97">
        <f>C6*0.75</f>
        <v>15</v>
      </c>
      <c r="D32" s="123">
        <v>5</v>
      </c>
      <c r="E32" s="95"/>
      <c r="F32" s="96">
        <f>(C6*0.8)</f>
        <v>16</v>
      </c>
      <c r="G32" s="94">
        <v>3</v>
      </c>
      <c r="H32" s="95"/>
      <c r="I32" s="96">
        <f>(C6*0.85)</f>
        <v>17</v>
      </c>
      <c r="J32" s="94">
        <v>3</v>
      </c>
      <c r="K32" s="95"/>
      <c r="L32" s="96">
        <f>(C6*0.5)</f>
        <v>10</v>
      </c>
      <c r="M32" s="18">
        <v>5</v>
      </c>
      <c r="N32" s="19"/>
    </row>
    <row r="33" spans="1:14" ht="14" customHeight="1">
      <c r="A33" s="190"/>
      <c r="B33" s="188"/>
      <c r="C33" s="98">
        <f>C6*0.85</f>
        <v>17</v>
      </c>
      <c r="D33" s="124">
        <v>5</v>
      </c>
      <c r="E33" s="121"/>
      <c r="F33" s="122">
        <f>(C6*0.9)</f>
        <v>18</v>
      </c>
      <c r="G33" s="120">
        <v>3</v>
      </c>
      <c r="H33" s="121"/>
      <c r="I33" s="122">
        <f>(C6*0.95)</f>
        <v>19</v>
      </c>
      <c r="J33" s="120">
        <v>1</v>
      </c>
      <c r="K33" s="121"/>
      <c r="L33" s="122">
        <f>(C6*0.6)</f>
        <v>12</v>
      </c>
      <c r="M33" s="71">
        <v>5</v>
      </c>
      <c r="N33" s="22"/>
    </row>
    <row r="34" spans="1:14" ht="14" customHeight="1">
      <c r="A34" s="190"/>
      <c r="B34" s="146" t="str">
        <f>'Cycle 2'!B34</f>
        <v>Assistance 1</v>
      </c>
      <c r="C34" s="99">
        <f>'Cycle 2'!C34</f>
        <v>0</v>
      </c>
      <c r="D34" s="119" t="s">
        <v>19</v>
      </c>
      <c r="E34" s="109"/>
      <c r="F34" s="110">
        <f>C34</f>
        <v>0</v>
      </c>
      <c r="G34" s="111" t="s">
        <v>19</v>
      </c>
      <c r="H34" s="112"/>
      <c r="I34" s="110">
        <f>F34</f>
        <v>0</v>
      </c>
      <c r="J34" s="111" t="s">
        <v>19</v>
      </c>
      <c r="K34" s="112"/>
      <c r="L34" s="110">
        <f>C34</f>
        <v>0</v>
      </c>
      <c r="M34" s="74" t="s">
        <v>19</v>
      </c>
      <c r="N34" s="75"/>
    </row>
    <row r="35" spans="1:14" ht="14" customHeight="1">
      <c r="A35" s="190"/>
      <c r="B35" s="147" t="str">
        <f>'Cycle 2'!B35</f>
        <v>Assistance 2</v>
      </c>
      <c r="C35" s="103">
        <f>'Cycle 2'!C35</f>
        <v>0</v>
      </c>
      <c r="D35" s="94" t="s">
        <v>19</v>
      </c>
      <c r="E35" s="95"/>
      <c r="F35" s="96">
        <f>C35</f>
        <v>0</v>
      </c>
      <c r="G35" s="111" t="s">
        <v>19</v>
      </c>
      <c r="H35" s="112"/>
      <c r="I35" s="96">
        <f>F35</f>
        <v>0</v>
      </c>
      <c r="J35" s="111" t="s">
        <v>19</v>
      </c>
      <c r="K35" s="112"/>
      <c r="L35" s="96">
        <f>C35</f>
        <v>0</v>
      </c>
      <c r="M35" s="33" t="s">
        <v>19</v>
      </c>
      <c r="N35" s="34"/>
    </row>
    <row r="36" spans="1:14" ht="14" customHeight="1" thickBot="1">
      <c r="A36" s="191"/>
      <c r="B36" s="148" t="str">
        <f>'Cycle 2'!B36</f>
        <v>Core Exercise</v>
      </c>
      <c r="C36" s="104">
        <f>'Cycle 2'!C36</f>
        <v>0</v>
      </c>
      <c r="D36" s="105" t="s">
        <v>18</v>
      </c>
      <c r="E36" s="107"/>
      <c r="F36" s="108">
        <f>C36</f>
        <v>0</v>
      </c>
      <c r="G36" s="115" t="s">
        <v>18</v>
      </c>
      <c r="H36" s="116"/>
      <c r="I36" s="108">
        <f>F36</f>
        <v>0</v>
      </c>
      <c r="J36" s="115" t="s">
        <v>18</v>
      </c>
      <c r="K36" s="116"/>
      <c r="L36" s="108">
        <f>C36</f>
        <v>0</v>
      </c>
      <c r="M36" s="43" t="s">
        <v>18</v>
      </c>
      <c r="N36" s="44"/>
    </row>
    <row r="37" spans="1:14" ht="14" customHeight="1" thickTop="1">
      <c r="A37" s="183" t="str">
        <f>'Cycle 2'!A37:A45</f>
        <v>Friday</v>
      </c>
      <c r="B37" s="186" t="s">
        <v>3</v>
      </c>
      <c r="C37" s="25">
        <f>C7*0.4</f>
        <v>4</v>
      </c>
      <c r="D37" s="84">
        <v>5</v>
      </c>
      <c r="E37" s="85"/>
      <c r="F37" s="26">
        <f>C37</f>
        <v>4</v>
      </c>
      <c r="G37" s="84">
        <v>5</v>
      </c>
      <c r="H37" s="85"/>
      <c r="I37" s="26">
        <f>F37</f>
        <v>4</v>
      </c>
      <c r="J37" s="84">
        <v>5</v>
      </c>
      <c r="K37" s="85"/>
      <c r="L37" s="86" t="s">
        <v>20</v>
      </c>
      <c r="M37" s="27" t="s">
        <v>20</v>
      </c>
      <c r="N37" s="28"/>
    </row>
    <row r="38" spans="1:14" ht="14" customHeight="1">
      <c r="A38" s="184"/>
      <c r="B38" s="187"/>
      <c r="C38" s="29">
        <f>C7*0.47</f>
        <v>4.6999999999999993</v>
      </c>
      <c r="D38" s="88">
        <v>5</v>
      </c>
      <c r="E38" s="91"/>
      <c r="F38" s="87">
        <f>C7*0.5</f>
        <v>5</v>
      </c>
      <c r="G38" s="88">
        <v>5</v>
      </c>
      <c r="H38" s="91"/>
      <c r="I38" s="30">
        <f>F38</f>
        <v>5</v>
      </c>
      <c r="J38" s="88">
        <v>5</v>
      </c>
      <c r="K38" s="91"/>
      <c r="L38" s="92" t="s">
        <v>20</v>
      </c>
      <c r="M38" s="31" t="s">
        <v>20</v>
      </c>
      <c r="N38" s="32"/>
    </row>
    <row r="39" spans="1:14" ht="14" customHeight="1">
      <c r="A39" s="184"/>
      <c r="B39" s="187"/>
      <c r="C39" s="29">
        <f>C7*0.55</f>
        <v>5.5</v>
      </c>
      <c r="D39" s="88">
        <v>3</v>
      </c>
      <c r="E39" s="91"/>
      <c r="F39" s="87">
        <f>C7*0.6</f>
        <v>6</v>
      </c>
      <c r="G39" s="88">
        <v>3</v>
      </c>
      <c r="H39" s="91"/>
      <c r="I39" s="30">
        <f>F39</f>
        <v>6</v>
      </c>
      <c r="J39" s="88">
        <v>3</v>
      </c>
      <c r="K39" s="91"/>
      <c r="L39" s="92" t="s">
        <v>20</v>
      </c>
      <c r="M39" s="31" t="s">
        <v>20</v>
      </c>
      <c r="N39" s="32"/>
    </row>
    <row r="40" spans="1:14" ht="14" customHeight="1">
      <c r="A40" s="184"/>
      <c r="B40" s="187"/>
      <c r="C40" s="97">
        <f>C7*0.65</f>
        <v>6.5</v>
      </c>
      <c r="D40" s="94">
        <v>5</v>
      </c>
      <c r="E40" s="95"/>
      <c r="F40" s="96">
        <f>(C7*0.7)</f>
        <v>7</v>
      </c>
      <c r="G40" s="94">
        <v>3</v>
      </c>
      <c r="H40" s="95"/>
      <c r="I40" s="96">
        <f>(C7*0.75)</f>
        <v>7.5</v>
      </c>
      <c r="J40" s="94">
        <v>5</v>
      </c>
      <c r="K40" s="109"/>
      <c r="L40" s="110">
        <f>(C7*0.4)</f>
        <v>4</v>
      </c>
      <c r="M40" s="18">
        <v>5</v>
      </c>
      <c r="N40" s="19"/>
    </row>
    <row r="41" spans="1:14" ht="14" customHeight="1">
      <c r="A41" s="184"/>
      <c r="B41" s="187"/>
      <c r="C41" s="97">
        <f>C7*0.75</f>
        <v>7.5</v>
      </c>
      <c r="D41" s="123">
        <v>5</v>
      </c>
      <c r="E41" s="95"/>
      <c r="F41" s="96">
        <f>(C7*0.8)</f>
        <v>8</v>
      </c>
      <c r="G41" s="94">
        <v>3</v>
      </c>
      <c r="H41" s="95"/>
      <c r="I41" s="96">
        <f>(C7*0.85)</f>
        <v>8.5</v>
      </c>
      <c r="J41" s="94">
        <v>3</v>
      </c>
      <c r="K41" s="95"/>
      <c r="L41" s="96">
        <f>(C7*0.5)</f>
        <v>5</v>
      </c>
      <c r="M41" s="18">
        <v>5</v>
      </c>
      <c r="N41" s="19"/>
    </row>
    <row r="42" spans="1:14" ht="14" customHeight="1">
      <c r="A42" s="184"/>
      <c r="B42" s="188"/>
      <c r="C42" s="98">
        <f>C7*0.85</f>
        <v>8.5</v>
      </c>
      <c r="D42" s="124">
        <v>5</v>
      </c>
      <c r="E42" s="121"/>
      <c r="F42" s="122">
        <f>(C7*0.9)</f>
        <v>9</v>
      </c>
      <c r="G42" s="120">
        <v>3</v>
      </c>
      <c r="H42" s="121"/>
      <c r="I42" s="122">
        <f>(C7*0.95)</f>
        <v>9.5</v>
      </c>
      <c r="J42" s="120">
        <v>1</v>
      </c>
      <c r="K42" s="121"/>
      <c r="L42" s="122">
        <f>(C7*0.6)</f>
        <v>6</v>
      </c>
      <c r="M42" s="71">
        <v>5</v>
      </c>
      <c r="N42" s="22"/>
    </row>
    <row r="43" spans="1:14" ht="14" customHeight="1">
      <c r="A43" s="184"/>
      <c r="B43" s="146" t="str">
        <f>'Cycle 2'!B43</f>
        <v>Assistance 1</v>
      </c>
      <c r="C43" s="117">
        <f>'Cycle 2'!C43</f>
        <v>0</v>
      </c>
      <c r="D43" s="100" t="s">
        <v>19</v>
      </c>
      <c r="E43" s="101"/>
      <c r="F43" s="102">
        <f>C43</f>
        <v>0</v>
      </c>
      <c r="G43" s="100" t="s">
        <v>19</v>
      </c>
      <c r="H43" s="101"/>
      <c r="I43" s="102">
        <f>F43</f>
        <v>0</v>
      </c>
      <c r="J43" s="100" t="s">
        <v>19</v>
      </c>
      <c r="K43" s="101"/>
      <c r="L43" s="102">
        <f>C43</f>
        <v>0</v>
      </c>
      <c r="M43" s="72" t="s">
        <v>19</v>
      </c>
      <c r="N43" s="73"/>
    </row>
    <row r="44" spans="1:14" ht="14" customHeight="1">
      <c r="A44" s="184"/>
      <c r="B44" s="147" t="str">
        <f>'Cycle 2'!B44</f>
        <v>Assistance 2</v>
      </c>
      <c r="C44" s="103">
        <f>'Cycle 2'!C44</f>
        <v>0</v>
      </c>
      <c r="D44" s="94" t="s">
        <v>19</v>
      </c>
      <c r="E44" s="95"/>
      <c r="F44" s="96">
        <f>C44</f>
        <v>0</v>
      </c>
      <c r="G44" s="94" t="s">
        <v>19</v>
      </c>
      <c r="H44" s="95"/>
      <c r="I44" s="96">
        <f>F44</f>
        <v>0</v>
      </c>
      <c r="J44" s="94" t="s">
        <v>19</v>
      </c>
      <c r="K44" s="95"/>
      <c r="L44" s="96">
        <f>C44</f>
        <v>0</v>
      </c>
      <c r="M44" s="18" t="s">
        <v>19</v>
      </c>
      <c r="N44" s="19"/>
    </row>
    <row r="45" spans="1:14" ht="14" customHeight="1" thickBot="1">
      <c r="A45" s="185"/>
      <c r="B45" s="148" t="str">
        <f>'Cycle 2'!B45</f>
        <v>Core Exercise</v>
      </c>
      <c r="C45" s="104">
        <f>'Cycle 2'!C45</f>
        <v>0</v>
      </c>
      <c r="D45" s="105" t="s">
        <v>17</v>
      </c>
      <c r="E45" s="107"/>
      <c r="F45" s="108">
        <f>C45</f>
        <v>0</v>
      </c>
      <c r="G45" s="105" t="s">
        <v>17</v>
      </c>
      <c r="H45" s="107"/>
      <c r="I45" s="108">
        <f>F45</f>
        <v>0</v>
      </c>
      <c r="J45" s="105" t="s">
        <v>17</v>
      </c>
      <c r="K45" s="107"/>
      <c r="L45" s="108">
        <f>C45</f>
        <v>0</v>
      </c>
      <c r="M45" s="21" t="s">
        <v>17</v>
      </c>
      <c r="N45" s="23"/>
    </row>
    <row r="46" spans="1:14" ht="14" customHeight="1" thickTop="1" thickBot="1">
      <c r="A46" s="64"/>
      <c r="B46" s="64"/>
      <c r="C46" s="70"/>
      <c r="D46" s="70"/>
      <c r="E46" s="70"/>
      <c r="F46" s="70"/>
      <c r="G46" s="70"/>
      <c r="H46" s="70"/>
      <c r="I46" s="70"/>
      <c r="J46" s="70"/>
      <c r="K46" s="70"/>
      <c r="L46" s="70"/>
      <c r="M46" s="70"/>
      <c r="N46" s="70"/>
    </row>
    <row r="47" spans="1:14" ht="14" customHeight="1" thickTop="1">
      <c r="B47" s="204" t="s">
        <v>25</v>
      </c>
      <c r="C47" s="177" t="s">
        <v>21</v>
      </c>
      <c r="D47" s="178"/>
      <c r="E47" s="179"/>
      <c r="F47" s="177" t="s">
        <v>22</v>
      </c>
      <c r="G47" s="178"/>
      <c r="H47" s="179"/>
      <c r="I47" s="177" t="s">
        <v>23</v>
      </c>
      <c r="J47" s="178"/>
      <c r="K47" s="179"/>
      <c r="L47" s="177" t="s">
        <v>24</v>
      </c>
      <c r="M47" s="178"/>
      <c r="N47" s="179"/>
    </row>
    <row r="48" spans="1:14" ht="14" customHeight="1" thickBot="1">
      <c r="B48" s="205"/>
      <c r="C48" s="5" t="s">
        <v>4</v>
      </c>
      <c r="D48" s="68" t="s">
        <v>5</v>
      </c>
      <c r="E48" s="7" t="s">
        <v>30</v>
      </c>
      <c r="F48" s="5" t="s">
        <v>4</v>
      </c>
      <c r="G48" s="68" t="s">
        <v>5</v>
      </c>
      <c r="H48" s="7" t="s">
        <v>30</v>
      </c>
      <c r="I48" s="5" t="s">
        <v>4</v>
      </c>
      <c r="J48" s="68" t="s">
        <v>5</v>
      </c>
      <c r="K48" s="7" t="s">
        <v>30</v>
      </c>
      <c r="L48" s="5" t="s">
        <v>4</v>
      </c>
      <c r="M48" s="68" t="s">
        <v>5</v>
      </c>
      <c r="N48" s="7" t="s">
        <v>30</v>
      </c>
    </row>
    <row r="49" spans="1:14" ht="14" customHeight="1" thickTop="1">
      <c r="A49" s="201" t="str">
        <f>'Cycle 2'!A49:A54</f>
        <v>Wed - ("Off")</v>
      </c>
      <c r="B49" s="60"/>
      <c r="C49" s="55"/>
      <c r="D49" s="35"/>
      <c r="E49" s="36"/>
      <c r="F49" s="37"/>
      <c r="G49" s="35"/>
      <c r="H49" s="36"/>
      <c r="I49" s="37"/>
      <c r="J49" s="38"/>
      <c r="K49" s="39"/>
      <c r="L49" s="37"/>
      <c r="M49" s="35"/>
      <c r="N49" s="36"/>
    </row>
    <row r="50" spans="1:14" ht="14" customHeight="1">
      <c r="A50" s="202"/>
      <c r="B50" s="58"/>
      <c r="C50" s="17"/>
      <c r="D50" s="40"/>
      <c r="E50" s="41"/>
      <c r="F50" s="42"/>
      <c r="G50" s="40"/>
      <c r="H50" s="41"/>
      <c r="I50" s="42"/>
      <c r="J50" s="40"/>
      <c r="K50" s="41"/>
      <c r="L50" s="42"/>
      <c r="M50" s="40"/>
      <c r="N50" s="41"/>
    </row>
    <row r="51" spans="1:14" ht="14" customHeight="1">
      <c r="A51" s="202"/>
      <c r="B51" s="58"/>
      <c r="C51" s="17"/>
      <c r="D51" s="18"/>
      <c r="E51" s="19"/>
      <c r="F51" s="20"/>
      <c r="G51" s="18"/>
      <c r="H51" s="19"/>
      <c r="I51" s="20"/>
      <c r="J51" s="18"/>
      <c r="K51" s="19"/>
      <c r="L51" s="20"/>
      <c r="M51" s="18"/>
      <c r="N51" s="19"/>
    </row>
    <row r="52" spans="1:14" ht="14" customHeight="1">
      <c r="A52" s="202"/>
      <c r="B52" s="58"/>
      <c r="C52" s="17"/>
      <c r="D52" s="18"/>
      <c r="E52" s="19"/>
      <c r="F52" s="20"/>
      <c r="G52" s="18"/>
      <c r="H52" s="19"/>
      <c r="I52" s="20"/>
      <c r="J52" s="18"/>
      <c r="K52" s="19"/>
      <c r="L52" s="20"/>
      <c r="M52" s="18"/>
      <c r="N52" s="19"/>
    </row>
    <row r="53" spans="1:14" ht="14" customHeight="1">
      <c r="A53" s="202"/>
      <c r="B53" s="58"/>
      <c r="C53" s="17"/>
      <c r="D53" s="18"/>
      <c r="E53" s="19"/>
      <c r="F53" s="20"/>
      <c r="G53" s="18"/>
      <c r="H53" s="19"/>
      <c r="I53" s="20"/>
      <c r="J53" s="18"/>
      <c r="K53" s="19"/>
      <c r="L53" s="20"/>
      <c r="M53" s="18"/>
      <c r="N53" s="19"/>
    </row>
    <row r="54" spans="1:14" ht="14" customHeight="1" thickBot="1">
      <c r="A54" s="203"/>
      <c r="B54" s="59"/>
      <c r="C54" s="56"/>
      <c r="D54" s="21"/>
      <c r="E54" s="23"/>
      <c r="F54" s="24"/>
      <c r="G54" s="21"/>
      <c r="H54" s="23"/>
      <c r="I54" s="24"/>
      <c r="J54" s="21"/>
      <c r="K54" s="23"/>
      <c r="L54" s="24"/>
      <c r="M54" s="21"/>
      <c r="N54" s="23"/>
    </row>
    <row r="55" spans="1:14" ht="14" customHeight="1" thickTop="1">
      <c r="A55" s="180" t="str">
        <f>'Cycle 2'!A55:A60</f>
        <v>Sat or Sun ("Off")</v>
      </c>
      <c r="B55" s="61"/>
      <c r="C55" s="45"/>
      <c r="D55" s="35"/>
      <c r="E55" s="36"/>
      <c r="F55" s="37"/>
      <c r="G55" s="46"/>
      <c r="H55" s="36"/>
      <c r="I55" s="37"/>
      <c r="J55" s="35"/>
      <c r="K55" s="36"/>
      <c r="L55" s="37"/>
      <c r="M55" s="35"/>
      <c r="N55" s="36"/>
    </row>
    <row r="56" spans="1:14" ht="14" customHeight="1">
      <c r="A56" s="181"/>
      <c r="B56" s="62"/>
      <c r="C56" s="47"/>
      <c r="D56" s="40"/>
      <c r="E56" s="41"/>
      <c r="F56" s="42"/>
      <c r="G56" s="48"/>
      <c r="H56" s="41"/>
      <c r="I56" s="42"/>
      <c r="J56" s="40"/>
      <c r="K56" s="41"/>
      <c r="L56" s="42"/>
      <c r="M56" s="40"/>
      <c r="N56" s="41"/>
    </row>
    <row r="57" spans="1:14" ht="14" customHeight="1">
      <c r="A57" s="181"/>
      <c r="B57" s="62"/>
      <c r="C57" s="47"/>
      <c r="D57" s="40"/>
      <c r="E57" s="41"/>
      <c r="F57" s="42"/>
      <c r="G57" s="48"/>
      <c r="H57" s="41"/>
      <c r="I57" s="42"/>
      <c r="J57" s="40"/>
      <c r="K57" s="41"/>
      <c r="L57" s="42"/>
      <c r="M57" s="40"/>
      <c r="N57" s="41"/>
    </row>
    <row r="58" spans="1:14" ht="14" customHeight="1">
      <c r="A58" s="181"/>
      <c r="B58" s="62"/>
      <c r="C58" s="47"/>
      <c r="D58" s="40"/>
      <c r="E58" s="41"/>
      <c r="F58" s="42"/>
      <c r="G58" s="48"/>
      <c r="H58" s="41"/>
      <c r="I58" s="42"/>
      <c r="J58" s="40"/>
      <c r="K58" s="41"/>
      <c r="L58" s="42"/>
      <c r="M58" s="40"/>
      <c r="N58" s="41"/>
    </row>
    <row r="59" spans="1:14" ht="14" customHeight="1">
      <c r="A59" s="181"/>
      <c r="B59" s="62"/>
      <c r="C59" s="47"/>
      <c r="D59" s="40"/>
      <c r="E59" s="41"/>
      <c r="F59" s="42"/>
      <c r="G59" s="48"/>
      <c r="H59" s="41"/>
      <c r="I59" s="42"/>
      <c r="J59" s="40"/>
      <c r="K59" s="41"/>
      <c r="L59" s="42"/>
      <c r="M59" s="40"/>
      <c r="N59" s="41"/>
    </row>
    <row r="60" spans="1:14" ht="14" customHeight="1" thickBot="1">
      <c r="A60" s="182"/>
      <c r="B60" s="63"/>
      <c r="C60" s="49"/>
      <c r="D60" s="50"/>
      <c r="E60" s="51"/>
      <c r="F60" s="52"/>
      <c r="G60" s="53"/>
      <c r="H60" s="51"/>
      <c r="I60" s="52"/>
      <c r="J60" s="50"/>
      <c r="K60" s="51"/>
      <c r="L60" s="52"/>
      <c r="M60" s="50"/>
      <c r="N60" s="51"/>
    </row>
    <row r="61" spans="1:14" ht="14" customHeight="1" thickTop="1"/>
    <row r="62" spans="1:14" ht="14" customHeight="1">
      <c r="C62" s="230" t="s">
        <v>37</v>
      </c>
      <c r="D62" s="230"/>
      <c r="E62" s="230"/>
      <c r="F62" s="230"/>
      <c r="G62" s="230"/>
      <c r="H62" s="230"/>
      <c r="I62" s="230"/>
    </row>
    <row r="63" spans="1:14" ht="14" customHeight="1">
      <c r="B63" s="133" t="s">
        <v>35</v>
      </c>
      <c r="C63" s="1">
        <v>1</v>
      </c>
      <c r="D63" s="1">
        <v>2</v>
      </c>
      <c r="E63" s="1"/>
      <c r="F63" s="1">
        <v>3</v>
      </c>
      <c r="I63" s="1" t="s">
        <v>26</v>
      </c>
    </row>
    <row r="64" spans="1:14" ht="14" customHeight="1">
      <c r="B64" t="s">
        <v>0</v>
      </c>
      <c r="C64" s="132">
        <f>('Cycle 2'!C15*'Cycle 2'!D15*0.033333+'Cycle 2'!C15)</f>
        <v>9.9166524999999996</v>
      </c>
      <c r="D64" s="132">
        <f>('Cycle 2'!F15*'Cycle 2'!G15*0.033333+'Cycle 2'!F15)</f>
        <v>9.899991</v>
      </c>
      <c r="E64" s="132"/>
      <c r="F64" s="132">
        <f>('Cycle 2'!I15*'Cycle 2'!J15*0.033333+'Cycle 2'!I15)</f>
        <v>9.8166635000000007</v>
      </c>
      <c r="G64" s="132"/>
      <c r="H64" s="132"/>
      <c r="I64" s="132">
        <f>MAX(C64:F64)</f>
        <v>9.9166524999999996</v>
      </c>
    </row>
    <row r="65" spans="2:9" ht="14" customHeight="1">
      <c r="B65" t="s">
        <v>2</v>
      </c>
      <c r="C65" s="132">
        <f>('Cycle 2'!C24*'Cycle 2'!D24*0.033333+'Cycle 2'!C24)</f>
        <v>4.9583262499999998</v>
      </c>
      <c r="D65" s="132">
        <f>('Cycle 2'!F24*'Cycle 2'!G24*0.033333+'Cycle 2'!F24)</f>
        <v>4.9499955</v>
      </c>
      <c r="E65" s="132"/>
      <c r="F65" s="132">
        <f>('Cycle 2'!I24*'Cycle 2'!J24*0.033333+'Cycle 2'!I24)</f>
        <v>4.9083317500000003</v>
      </c>
      <c r="G65" s="132"/>
      <c r="H65" s="132"/>
      <c r="I65" s="132">
        <f>MAX(C65:F65)</f>
        <v>4.9583262499999998</v>
      </c>
    </row>
    <row r="66" spans="2:9" ht="14" customHeight="1">
      <c r="B66" t="s">
        <v>1</v>
      </c>
      <c r="C66" s="132">
        <f>('Cycle 2'!C33*'Cycle 2'!D33*0.033333+'Cycle 2'!C33)</f>
        <v>9.9166524999999996</v>
      </c>
      <c r="D66" s="132">
        <f>('Cycle 2'!F33*'Cycle 2'!G33*0.033333+'Cycle 2'!F33)</f>
        <v>9.899991</v>
      </c>
      <c r="E66" s="132"/>
      <c r="F66" s="132">
        <f>('Cycle 2'!I33*'Cycle 2'!J33*0.033333+'Cycle 2'!I33)</f>
        <v>9.8166635000000007</v>
      </c>
      <c r="G66" s="132"/>
      <c r="H66" s="132"/>
      <c r="I66" s="132">
        <f>MAX(C66:F66)</f>
        <v>9.9166524999999996</v>
      </c>
    </row>
    <row r="67" spans="2:9" ht="14" customHeight="1">
      <c r="B67" t="s">
        <v>3</v>
      </c>
      <c r="C67" s="132">
        <f>('Cycle 2'!C42*'Cycle 2'!D42*0.033333+'Cycle 2'!C42)</f>
        <v>4.9583262499999998</v>
      </c>
      <c r="D67" s="132">
        <f>('Cycle 2'!F42*'Cycle 2'!G42*0.033333+'Cycle 2'!F42)</f>
        <v>4.9499955</v>
      </c>
      <c r="E67" s="132"/>
      <c r="F67" s="132">
        <f>('Cycle 2'!I42*'Cycle 2'!J42*0.033333+'Cycle 2'!I42)</f>
        <v>4.9083317500000003</v>
      </c>
      <c r="G67" s="132"/>
      <c r="H67" s="132"/>
      <c r="I67" s="132">
        <f>MAX(C67:F67)</f>
        <v>4.9583262499999998</v>
      </c>
    </row>
    <row r="68" spans="2:9" ht="14" customHeight="1"/>
  </sheetData>
  <mergeCells count="36">
    <mergeCell ref="B2:D2"/>
    <mergeCell ref="E2:F2"/>
    <mergeCell ref="G2:H2"/>
    <mergeCell ref="E5:F5"/>
    <mergeCell ref="I5:J5"/>
    <mergeCell ref="B3:C3"/>
    <mergeCell ref="E3:G3"/>
    <mergeCell ref="I3:J3"/>
    <mergeCell ref="E4:F4"/>
    <mergeCell ref="I4:J4"/>
    <mergeCell ref="K2:N7"/>
    <mergeCell ref="A28:A36"/>
    <mergeCell ref="B28:B33"/>
    <mergeCell ref="E6:F6"/>
    <mergeCell ref="I6:J6"/>
    <mergeCell ref="E7:F7"/>
    <mergeCell ref="I7:J7"/>
    <mergeCell ref="B8:B9"/>
    <mergeCell ref="C8:E8"/>
    <mergeCell ref="F8:H8"/>
    <mergeCell ref="I8:K8"/>
    <mergeCell ref="L8:N8"/>
    <mergeCell ref="A10:A18"/>
    <mergeCell ref="B10:B15"/>
    <mergeCell ref="A19:A27"/>
    <mergeCell ref="B19:B24"/>
    <mergeCell ref="L47:N47"/>
    <mergeCell ref="A49:A54"/>
    <mergeCell ref="A55:A60"/>
    <mergeCell ref="C62:I62"/>
    <mergeCell ref="A37:A45"/>
    <mergeCell ref="B37:B42"/>
    <mergeCell ref="B47:B48"/>
    <mergeCell ref="C47:E47"/>
    <mergeCell ref="F47:H47"/>
    <mergeCell ref="I47:K47"/>
  </mergeCells>
  <phoneticPr fontId="24" type="noConversion"/>
  <dataValidations count="4">
    <dataValidation type="list" allowBlank="1" showInputMessage="1" showErrorMessage="1" sqref="B43:B44">
      <formula1>OHPress</formula1>
    </dataValidation>
    <dataValidation type="list" allowBlank="1" showInputMessage="1" showErrorMessage="1" sqref="B34:B35">
      <formula1>Deadlift</formula1>
    </dataValidation>
    <dataValidation type="list" allowBlank="1" showInputMessage="1" showErrorMessage="1" sqref="B25:B26">
      <formula1>Bench</formula1>
    </dataValidation>
    <dataValidation type="list" allowBlank="1" showInputMessage="1" showErrorMessage="1" sqref="B16:B17 B40:B41">
      <formula1>Squat</formula1>
    </dataValidation>
  </dataValidations>
  <hyperlinks>
    <hyperlink ref="B2" r:id="rId1"/>
    <hyperlink ref="C2" r:id="rId2" display="http://www.ViolentZen.com"/>
    <hyperlink ref="D2" r:id="rId3" display="http://www.ViolentZen.com"/>
  </hyperlinks>
  <printOptions verticalCentered="1"/>
  <pageMargins left="0.5" right="0.5" top="0.5" bottom="0.5" header="0.3" footer="0.3"/>
  <pageSetup orientation="landscape" horizontalDpi="4294967292" verticalDpi="4294967292"/>
  <headerFooter>
    <oddHeader>&amp;C&amp;"Arial,Regular"&amp;10&amp;K000000Wendler 5/3/1 by ViolentZen.com</oddHeader>
    <oddFooter>&amp;L&amp;"Calibri,Regular"&amp;K000000&amp;F&amp;R&amp;"Calibri,Regular"&amp;K000000&amp;A</oddFooter>
  </headerFooter>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8"/>
  <sheetViews>
    <sheetView showGridLines="0" zoomScale="145" zoomScaleNormal="145" zoomScalePageLayoutView="145" workbookViewId="0">
      <pane ySplit="9" topLeftCell="A10" activePane="bottomLeft" state="frozenSplit"/>
      <selection activeCell="H1" sqref="H1"/>
      <selection pane="bottomLeft" activeCell="K2" sqref="K2:N7"/>
    </sheetView>
  </sheetViews>
  <sheetFormatPr baseColWidth="10" defaultRowHeight="14" x14ac:dyDescent="0"/>
  <cols>
    <col min="1" max="1" width="2.6640625" customWidth="1"/>
    <col min="2" max="2" width="13.33203125" customWidth="1"/>
    <col min="3" max="4" width="6.5" customWidth="1"/>
    <col min="5" max="5" width="12.6640625" customWidth="1"/>
    <col min="6" max="7" width="6.5" customWidth="1"/>
    <col min="8" max="8" width="12.6640625" customWidth="1"/>
    <col min="9" max="10" width="6.5" customWidth="1"/>
    <col min="11" max="11" width="12.6640625" customWidth="1"/>
    <col min="12" max="13" width="6.5" customWidth="1"/>
    <col min="14" max="14" width="12.6640625" customWidth="1"/>
  </cols>
  <sheetData>
    <row r="1" spans="1:14" ht="14" customHeight="1">
      <c r="A1" s="2"/>
      <c r="B1" s="80" t="s">
        <v>31</v>
      </c>
      <c r="C1" s="2"/>
      <c r="D1" s="2"/>
      <c r="F1" s="2"/>
      <c r="G1" s="3" t="s">
        <v>36</v>
      </c>
      <c r="H1" s="57"/>
      <c r="I1" s="2"/>
      <c r="J1" s="2"/>
      <c r="L1" s="69"/>
      <c r="M1" s="69"/>
    </row>
    <row r="2" spans="1:14" ht="14" customHeight="1" thickBot="1">
      <c r="A2" s="2"/>
      <c r="B2" s="214" t="s">
        <v>83</v>
      </c>
      <c r="C2" s="214"/>
      <c r="D2" s="214"/>
      <c r="E2" s="213"/>
      <c r="F2" s="213"/>
      <c r="G2" s="236" t="str">
        <f>IF('Cycle 1'!H2="KG", "Note: Weight is in KILOS","Note: Weight is in POUNDS")</f>
        <v>Note: Weight is in POUNDS</v>
      </c>
      <c r="H2" s="236"/>
      <c r="J2" s="76"/>
      <c r="K2" s="237" t="s">
        <v>91</v>
      </c>
      <c r="L2" s="237"/>
      <c r="M2" s="237"/>
      <c r="N2" s="238"/>
    </row>
    <row r="3" spans="1:14" ht="14" customHeight="1" thickTop="1" thickBot="1">
      <c r="B3" s="231" t="s">
        <v>34</v>
      </c>
      <c r="C3" s="232"/>
      <c r="D3" s="134" t="s">
        <v>33</v>
      </c>
      <c r="E3" s="227" t="s">
        <v>10</v>
      </c>
      <c r="F3" s="228"/>
      <c r="G3" s="229"/>
      <c r="H3" s="135" t="s">
        <v>11</v>
      </c>
      <c r="I3" s="228" t="s">
        <v>12</v>
      </c>
      <c r="J3" s="229"/>
      <c r="K3" s="239"/>
      <c r="L3" s="239"/>
      <c r="M3" s="239"/>
      <c r="N3" s="240"/>
    </row>
    <row r="4" spans="1:14" ht="14" customHeight="1" thickTop="1">
      <c r="B4" s="8" t="s">
        <v>6</v>
      </c>
      <c r="C4" s="233">
        <f>IF('Cycle 1'!H2="KG",'Cycle 3'!C4+4.5359237,'Cycle 3'!C4+10)</f>
        <v>30</v>
      </c>
      <c r="D4" s="136">
        <f>G4*0.9</f>
        <v>17.849974499999998</v>
      </c>
      <c r="E4" s="221" t="s">
        <v>6</v>
      </c>
      <c r="F4" s="222"/>
      <c r="G4" s="137">
        <f>H4*I4*0.033333+H4</f>
        <v>19.833304999999999</v>
      </c>
      <c r="H4" s="138">
        <f>IF(I64=F64,'Cycle 3'!I15,IF(I64=D64,'Cycle 3'!F15,IF(I64=C64,'Cycle 3'!C15,"N/A")))</f>
        <v>17</v>
      </c>
      <c r="I4" s="215">
        <f>IF(I64=F64,'Cycle 3'!J15,IF(I64=D64,'Cycle 3'!G15,IF(I64=C64,'Cycle 3'!D15,"N/A")))</f>
        <v>5</v>
      </c>
      <c r="J4" s="216"/>
      <c r="K4" s="239"/>
      <c r="L4" s="239"/>
      <c r="M4" s="239"/>
      <c r="N4" s="240"/>
    </row>
    <row r="5" spans="1:14" ht="14" customHeight="1">
      <c r="B5" s="9" t="s">
        <v>7</v>
      </c>
      <c r="C5" s="234">
        <f>IF('Cycle 1'!H2="KG",'Cycle 3'!C5+2.2679618,'Cycle 3'!C5+5)</f>
        <v>15</v>
      </c>
      <c r="D5" s="139">
        <f>G5*0.9</f>
        <v>8.9249872499999992</v>
      </c>
      <c r="E5" s="223" t="s">
        <v>7</v>
      </c>
      <c r="F5" s="224"/>
      <c r="G5" s="140">
        <f>H5*I5*0.033333+H5</f>
        <v>9.9166524999999996</v>
      </c>
      <c r="H5" s="141">
        <f>IF(I65=F65,'Cycle 3'!I24,IF(I65=D65,'Cycle 3'!F24,IF(I65=C65,'Cycle 3'!C24,"N/A")))</f>
        <v>8.5</v>
      </c>
      <c r="I5" s="217">
        <f>IF(I65=F65,'Cycle 3'!J24,IF(I65=D65,'Cycle 3'!G24,IF(I65=C65,'Cycle 3'!D24,"N/A")))</f>
        <v>5</v>
      </c>
      <c r="J5" s="218"/>
      <c r="K5" s="239"/>
      <c r="L5" s="239"/>
      <c r="M5" s="239"/>
      <c r="N5" s="240"/>
    </row>
    <row r="6" spans="1:14" ht="14" customHeight="1">
      <c r="B6" s="9" t="s">
        <v>8</v>
      </c>
      <c r="C6" s="234">
        <f>IF('Cycle 1'!H2="KG",'Cycle 3'!C6+4.5359237,'Cycle 3'!C6+10)</f>
        <v>30</v>
      </c>
      <c r="D6" s="139">
        <f>G6*0.9</f>
        <v>17.849974499999998</v>
      </c>
      <c r="E6" s="223" t="s">
        <v>8</v>
      </c>
      <c r="F6" s="224"/>
      <c r="G6" s="140">
        <f>H6*I6*0.033333+H6</f>
        <v>19.833304999999999</v>
      </c>
      <c r="H6" s="141">
        <f>IF(I66=F66,'Cycle 3'!I33,IF(I66=D66,'Cycle 3'!F33,IF(I66=C66,'Cycle 3'!C33,"N/A")))</f>
        <v>17</v>
      </c>
      <c r="I6" s="217">
        <f>IF(I66=F66,'Cycle 3'!J33,IF(I66=D66,'Cycle 3'!G33,IF(I66=C66,'Cycle 3'!D33,"N/A")))</f>
        <v>5</v>
      </c>
      <c r="J6" s="218"/>
      <c r="K6" s="239"/>
      <c r="L6" s="239"/>
      <c r="M6" s="239"/>
      <c r="N6" s="240"/>
    </row>
    <row r="7" spans="1:14" ht="14" customHeight="1" thickBot="1">
      <c r="B7" s="10" t="s">
        <v>9</v>
      </c>
      <c r="C7" s="235">
        <f>IF('Cycle 1'!H2="KG",'Cycle 3'!C7+2.2679618,'Cycle 3'!C7+5)</f>
        <v>15</v>
      </c>
      <c r="D7" s="142">
        <f>G7*0.9</f>
        <v>8.9249872499999992</v>
      </c>
      <c r="E7" s="225" t="s">
        <v>9</v>
      </c>
      <c r="F7" s="226"/>
      <c r="G7" s="143">
        <f>H7*I7*0.033333+H7</f>
        <v>9.9166524999999996</v>
      </c>
      <c r="H7" s="144">
        <f>IF(I67=F67,'Cycle 3'!I42,IF(I67=D67,'Cycle 3'!F42,IF(I67=C67,'Cycle 3'!C42,"N/A")))</f>
        <v>8.5</v>
      </c>
      <c r="I7" s="219">
        <f>IF(I67=F67,'Cycle 3'!J42,IF(I67=D67,'Cycle 3'!G42,IF(I67=C67,'Cycle 3'!D42,"N/A")))</f>
        <v>5</v>
      </c>
      <c r="J7" s="220"/>
      <c r="K7" s="241"/>
      <c r="L7" s="241"/>
      <c r="M7" s="241"/>
      <c r="N7" s="242"/>
    </row>
    <row r="8" spans="1:14" ht="14" customHeight="1" thickTop="1">
      <c r="B8" s="204" t="s">
        <v>25</v>
      </c>
      <c r="C8" s="177" t="s">
        <v>21</v>
      </c>
      <c r="D8" s="178"/>
      <c r="E8" s="179"/>
      <c r="F8" s="177" t="s">
        <v>22</v>
      </c>
      <c r="G8" s="178"/>
      <c r="H8" s="179"/>
      <c r="I8" s="177" t="s">
        <v>23</v>
      </c>
      <c r="J8" s="178"/>
      <c r="K8" s="179"/>
      <c r="L8" s="177" t="s">
        <v>24</v>
      </c>
      <c r="M8" s="178"/>
      <c r="N8" s="179"/>
    </row>
    <row r="9" spans="1:14" ht="14" customHeight="1" thickBot="1">
      <c r="B9" s="205"/>
      <c r="C9" s="67" t="s">
        <v>4</v>
      </c>
      <c r="D9" s="68" t="s">
        <v>5</v>
      </c>
      <c r="E9" s="7" t="s">
        <v>30</v>
      </c>
      <c r="F9" s="5" t="s">
        <v>4</v>
      </c>
      <c r="G9" s="68" t="s">
        <v>5</v>
      </c>
      <c r="H9" s="7" t="s">
        <v>30</v>
      </c>
      <c r="I9" s="5" t="s">
        <v>4</v>
      </c>
      <c r="J9" s="68" t="s">
        <v>5</v>
      </c>
      <c r="K9" s="7" t="s">
        <v>30</v>
      </c>
      <c r="L9" s="5" t="s">
        <v>4</v>
      </c>
      <c r="M9" s="68" t="s">
        <v>5</v>
      </c>
      <c r="N9" s="7" t="s">
        <v>30</v>
      </c>
    </row>
    <row r="10" spans="1:14" ht="14" customHeight="1" thickTop="1">
      <c r="A10" s="189" t="str">
        <f>'Cycle 3'!A10:A18</f>
        <v>Monday</v>
      </c>
      <c r="B10" s="186" t="s">
        <v>0</v>
      </c>
      <c r="C10" s="25">
        <f>C4*0.4</f>
        <v>12</v>
      </c>
      <c r="D10" s="84">
        <v>5</v>
      </c>
      <c r="E10" s="85"/>
      <c r="F10" s="26">
        <f>C10</f>
        <v>12</v>
      </c>
      <c r="G10" s="84">
        <v>5</v>
      </c>
      <c r="H10" s="85"/>
      <c r="I10" s="26">
        <f>F10</f>
        <v>12</v>
      </c>
      <c r="J10" s="84">
        <v>5</v>
      </c>
      <c r="K10" s="85"/>
      <c r="L10" s="26" t="s">
        <v>20</v>
      </c>
      <c r="M10" s="27" t="s">
        <v>20</v>
      </c>
      <c r="N10" s="28"/>
    </row>
    <row r="11" spans="1:14" ht="14" customHeight="1">
      <c r="A11" s="190"/>
      <c r="B11" s="187"/>
      <c r="C11" s="87">
        <f>C4*0.47</f>
        <v>14.1</v>
      </c>
      <c r="D11" s="118">
        <v>5</v>
      </c>
      <c r="E11" s="89"/>
      <c r="F11" s="87">
        <f>C4*0.5</f>
        <v>15</v>
      </c>
      <c r="G11" s="118">
        <v>5</v>
      </c>
      <c r="H11" s="89"/>
      <c r="I11" s="90">
        <f>F11</f>
        <v>15</v>
      </c>
      <c r="J11" s="118">
        <v>5</v>
      </c>
      <c r="K11" s="89"/>
      <c r="L11" s="90" t="s">
        <v>20</v>
      </c>
      <c r="M11" s="31" t="s">
        <v>20</v>
      </c>
      <c r="N11" s="32"/>
    </row>
    <row r="12" spans="1:14" ht="14" customHeight="1">
      <c r="A12" s="190"/>
      <c r="B12" s="187"/>
      <c r="C12" s="87">
        <f>C4*0.55</f>
        <v>16.5</v>
      </c>
      <c r="D12" s="118">
        <v>3</v>
      </c>
      <c r="E12" s="89"/>
      <c r="F12" s="87">
        <f>C4*0.6</f>
        <v>18</v>
      </c>
      <c r="G12" s="118">
        <v>3</v>
      </c>
      <c r="H12" s="89"/>
      <c r="I12" s="90">
        <f>F12</f>
        <v>18</v>
      </c>
      <c r="J12" s="118">
        <v>3</v>
      </c>
      <c r="K12" s="89"/>
      <c r="L12" s="90" t="s">
        <v>20</v>
      </c>
      <c r="M12" s="31" t="s">
        <v>20</v>
      </c>
      <c r="N12" s="32"/>
    </row>
    <row r="13" spans="1:14" ht="14" customHeight="1">
      <c r="A13" s="190"/>
      <c r="B13" s="187"/>
      <c r="C13" s="93">
        <f>C4*0.65</f>
        <v>19.5</v>
      </c>
      <c r="D13" s="119">
        <v>5</v>
      </c>
      <c r="E13" s="109"/>
      <c r="F13" s="110">
        <f>(C4*0.7)</f>
        <v>21</v>
      </c>
      <c r="G13" s="119">
        <v>3</v>
      </c>
      <c r="H13" s="109"/>
      <c r="I13" s="110">
        <f>(C4*0.75)</f>
        <v>22.5</v>
      </c>
      <c r="J13" s="119">
        <v>5</v>
      </c>
      <c r="K13" s="109"/>
      <c r="L13" s="110">
        <f>(C4*0.4)</f>
        <v>12</v>
      </c>
      <c r="M13" s="18">
        <v>5</v>
      </c>
      <c r="N13" s="19"/>
    </row>
    <row r="14" spans="1:14" ht="14" customHeight="1">
      <c r="A14" s="190"/>
      <c r="B14" s="187"/>
      <c r="C14" s="97">
        <f>C4*0.75</f>
        <v>22.5</v>
      </c>
      <c r="D14" s="94">
        <v>5</v>
      </c>
      <c r="E14" s="95"/>
      <c r="F14" s="96">
        <f>(C4*0.8)</f>
        <v>24</v>
      </c>
      <c r="G14" s="94">
        <v>3</v>
      </c>
      <c r="H14" s="95"/>
      <c r="I14" s="96">
        <f>(C4*0.85)</f>
        <v>25.5</v>
      </c>
      <c r="J14" s="94">
        <v>3</v>
      </c>
      <c r="K14" s="95"/>
      <c r="L14" s="96">
        <f>(C4*0.5)</f>
        <v>15</v>
      </c>
      <c r="M14" s="18">
        <v>5</v>
      </c>
      <c r="N14" s="19"/>
    </row>
    <row r="15" spans="1:14" ht="14" customHeight="1">
      <c r="A15" s="190"/>
      <c r="B15" s="188"/>
      <c r="C15" s="98">
        <f>C4*0.85</f>
        <v>25.5</v>
      </c>
      <c r="D15" s="120">
        <v>5</v>
      </c>
      <c r="E15" s="121"/>
      <c r="F15" s="122">
        <f>(C4*0.9)</f>
        <v>27</v>
      </c>
      <c r="G15" s="120">
        <v>3</v>
      </c>
      <c r="H15" s="121"/>
      <c r="I15" s="122">
        <f>(C4*0.95)</f>
        <v>28.5</v>
      </c>
      <c r="J15" s="120">
        <v>1</v>
      </c>
      <c r="K15" s="121"/>
      <c r="L15" s="122">
        <f>(C4*0.6)</f>
        <v>18</v>
      </c>
      <c r="M15" s="71">
        <v>5</v>
      </c>
      <c r="N15" s="22"/>
    </row>
    <row r="16" spans="1:14" ht="14" customHeight="1">
      <c r="A16" s="190"/>
      <c r="B16" s="146" t="str">
        <f>'Cycle 3'!B16</f>
        <v>Assistance 1</v>
      </c>
      <c r="C16" s="99">
        <f>'Cycle 3'!C16</f>
        <v>0</v>
      </c>
      <c r="D16" s="119" t="s">
        <v>19</v>
      </c>
      <c r="E16" s="109"/>
      <c r="F16" s="110">
        <f>C16</f>
        <v>0</v>
      </c>
      <c r="G16" s="119" t="s">
        <v>19</v>
      </c>
      <c r="H16" s="109"/>
      <c r="I16" s="110">
        <f>F16</f>
        <v>0</v>
      </c>
      <c r="J16" s="119" t="s">
        <v>19</v>
      </c>
      <c r="K16" s="109"/>
      <c r="L16" s="110">
        <f>C16</f>
        <v>0</v>
      </c>
      <c r="M16" s="72" t="s">
        <v>19</v>
      </c>
      <c r="N16" s="73"/>
    </row>
    <row r="17" spans="1:14" ht="14" customHeight="1">
      <c r="A17" s="190"/>
      <c r="B17" s="147" t="str">
        <f>'Cycle 3'!B17</f>
        <v>Assistance 2</v>
      </c>
      <c r="C17" s="103">
        <f>'Cycle 3'!C17</f>
        <v>0</v>
      </c>
      <c r="D17" s="94" t="s">
        <v>19</v>
      </c>
      <c r="E17" s="95"/>
      <c r="F17" s="96">
        <f>C17</f>
        <v>0</v>
      </c>
      <c r="G17" s="94" t="s">
        <v>19</v>
      </c>
      <c r="H17" s="95"/>
      <c r="I17" s="96">
        <f>F17</f>
        <v>0</v>
      </c>
      <c r="J17" s="94" t="s">
        <v>19</v>
      </c>
      <c r="K17" s="95"/>
      <c r="L17" s="96">
        <f>C17</f>
        <v>0</v>
      </c>
      <c r="M17" s="94" t="s">
        <v>19</v>
      </c>
      <c r="N17" s="19"/>
    </row>
    <row r="18" spans="1:14" ht="14" customHeight="1" thickBot="1">
      <c r="A18" s="191"/>
      <c r="B18" s="148" t="str">
        <f>'Cycle 3'!B18</f>
        <v>Core Exercise</v>
      </c>
      <c r="C18" s="104">
        <f>'Cycle 3'!C18</f>
        <v>0</v>
      </c>
      <c r="D18" s="105" t="s">
        <v>18</v>
      </c>
      <c r="E18" s="106"/>
      <c r="F18" s="96">
        <f>C18</f>
        <v>0</v>
      </c>
      <c r="G18" s="105" t="s">
        <v>18</v>
      </c>
      <c r="H18" s="106"/>
      <c r="I18" s="96">
        <f>F18</f>
        <v>0</v>
      </c>
      <c r="J18" s="105" t="s">
        <v>18</v>
      </c>
      <c r="K18" s="107"/>
      <c r="L18" s="108">
        <f>C18</f>
        <v>0</v>
      </c>
      <c r="M18" s="21" t="s">
        <v>18</v>
      </c>
      <c r="N18" s="23"/>
    </row>
    <row r="19" spans="1:14" ht="14" customHeight="1" thickTop="1">
      <c r="A19" s="183" t="str">
        <f>'Cycle 3'!A19:A27</f>
        <v>Tuesday</v>
      </c>
      <c r="B19" s="186" t="s">
        <v>2</v>
      </c>
      <c r="C19" s="25">
        <f>C5*0.4</f>
        <v>6</v>
      </c>
      <c r="D19" s="84">
        <v>5</v>
      </c>
      <c r="E19" s="85"/>
      <c r="F19" s="26">
        <f>C19</f>
        <v>6</v>
      </c>
      <c r="G19" s="84">
        <v>5</v>
      </c>
      <c r="H19" s="85"/>
      <c r="I19" s="26">
        <f>F19</f>
        <v>6</v>
      </c>
      <c r="J19" s="84">
        <v>5</v>
      </c>
      <c r="K19" s="85"/>
      <c r="L19" s="86" t="s">
        <v>20</v>
      </c>
      <c r="M19" s="27" t="s">
        <v>20</v>
      </c>
      <c r="N19" s="28"/>
    </row>
    <row r="20" spans="1:14" ht="14" customHeight="1">
      <c r="A20" s="184"/>
      <c r="B20" s="187"/>
      <c r="C20" s="29">
        <f>C5*0.47</f>
        <v>7.05</v>
      </c>
      <c r="D20" s="88">
        <v>5</v>
      </c>
      <c r="E20" s="91"/>
      <c r="F20" s="87">
        <f>C5*0.5</f>
        <v>7.5</v>
      </c>
      <c r="G20" s="88">
        <v>5</v>
      </c>
      <c r="H20" s="91"/>
      <c r="I20" s="30">
        <f>F20</f>
        <v>7.5</v>
      </c>
      <c r="J20" s="88">
        <v>5</v>
      </c>
      <c r="K20" s="91"/>
      <c r="L20" s="92" t="s">
        <v>20</v>
      </c>
      <c r="M20" s="31" t="s">
        <v>20</v>
      </c>
      <c r="N20" s="32"/>
    </row>
    <row r="21" spans="1:14" ht="14" customHeight="1">
      <c r="A21" s="184"/>
      <c r="B21" s="187"/>
      <c r="C21" s="29">
        <f>C5*0.55</f>
        <v>8.25</v>
      </c>
      <c r="D21" s="88">
        <v>3</v>
      </c>
      <c r="E21" s="91"/>
      <c r="F21" s="87">
        <f>C5*0.6</f>
        <v>9</v>
      </c>
      <c r="G21" s="88">
        <v>3</v>
      </c>
      <c r="H21" s="91"/>
      <c r="I21" s="30">
        <f>F21</f>
        <v>9</v>
      </c>
      <c r="J21" s="88">
        <v>3</v>
      </c>
      <c r="K21" s="91"/>
      <c r="L21" s="92" t="s">
        <v>20</v>
      </c>
      <c r="M21" s="31" t="s">
        <v>20</v>
      </c>
      <c r="N21" s="32"/>
    </row>
    <row r="22" spans="1:14" ht="14" customHeight="1">
      <c r="A22" s="184"/>
      <c r="B22" s="187"/>
      <c r="C22" s="93">
        <f>C5*0.65</f>
        <v>9.75</v>
      </c>
      <c r="D22" s="94">
        <v>5</v>
      </c>
      <c r="E22" s="109"/>
      <c r="F22" s="110">
        <f>(C5*0.7)</f>
        <v>10.5</v>
      </c>
      <c r="G22" s="94">
        <v>3</v>
      </c>
      <c r="H22" s="109"/>
      <c r="I22" s="110">
        <f>(C5*0.75)</f>
        <v>11.25</v>
      </c>
      <c r="J22" s="119">
        <v>5</v>
      </c>
      <c r="K22" s="109"/>
      <c r="L22" s="110">
        <f>(C5*0.4)</f>
        <v>6</v>
      </c>
      <c r="M22" s="18">
        <v>5</v>
      </c>
      <c r="N22" s="19"/>
    </row>
    <row r="23" spans="1:14" ht="14" customHeight="1">
      <c r="A23" s="184"/>
      <c r="B23" s="187"/>
      <c r="C23" s="97">
        <f>C5*0.75</f>
        <v>11.25</v>
      </c>
      <c r="D23" s="94">
        <v>5</v>
      </c>
      <c r="E23" s="95"/>
      <c r="F23" s="96">
        <f>(C5*0.8)</f>
        <v>12</v>
      </c>
      <c r="G23" s="94">
        <v>3</v>
      </c>
      <c r="H23" s="95"/>
      <c r="I23" s="96">
        <f>(C5*0.85)</f>
        <v>12.75</v>
      </c>
      <c r="J23" s="94">
        <v>3</v>
      </c>
      <c r="K23" s="95"/>
      <c r="L23" s="96">
        <f>(C5*0.5)</f>
        <v>7.5</v>
      </c>
      <c r="M23" s="18">
        <v>5</v>
      </c>
      <c r="N23" s="19"/>
    </row>
    <row r="24" spans="1:14" ht="14" customHeight="1">
      <c r="A24" s="184"/>
      <c r="B24" s="188"/>
      <c r="C24" s="98">
        <f>C5*0.85</f>
        <v>12.75</v>
      </c>
      <c r="D24" s="120">
        <v>5</v>
      </c>
      <c r="E24" s="121"/>
      <c r="F24" s="122">
        <f>(C5*0.9)</f>
        <v>13.5</v>
      </c>
      <c r="G24" s="120">
        <v>3</v>
      </c>
      <c r="H24" s="121"/>
      <c r="I24" s="122">
        <f>(C5*0.95)</f>
        <v>14.25</v>
      </c>
      <c r="J24" s="120">
        <v>1</v>
      </c>
      <c r="K24" s="121"/>
      <c r="L24" s="122">
        <f>(C5*0.6)</f>
        <v>9</v>
      </c>
      <c r="M24" s="71">
        <v>5</v>
      </c>
      <c r="N24" s="22"/>
    </row>
    <row r="25" spans="1:14" ht="14" customHeight="1">
      <c r="A25" s="184"/>
      <c r="B25" s="146" t="str">
        <f>'Cycle 3'!B25</f>
        <v>Assistance 1</v>
      </c>
      <c r="C25" s="99">
        <f>'Cycle 3'!C25</f>
        <v>0</v>
      </c>
      <c r="D25" s="119" t="s">
        <v>19</v>
      </c>
      <c r="E25" s="109"/>
      <c r="F25" s="110">
        <f>C25</f>
        <v>0</v>
      </c>
      <c r="G25" s="111" t="s">
        <v>19</v>
      </c>
      <c r="H25" s="112"/>
      <c r="I25" s="110">
        <f>F25</f>
        <v>0</v>
      </c>
      <c r="J25" s="111" t="s">
        <v>19</v>
      </c>
      <c r="K25" s="112"/>
      <c r="L25" s="110">
        <f>C25</f>
        <v>0</v>
      </c>
      <c r="M25" s="74" t="s">
        <v>19</v>
      </c>
      <c r="N25" s="75"/>
    </row>
    <row r="26" spans="1:14" ht="14" customHeight="1">
      <c r="A26" s="184"/>
      <c r="B26" s="147" t="str">
        <f>'Cycle 3'!B26</f>
        <v>Assistance 2</v>
      </c>
      <c r="C26" s="103">
        <f>'Cycle 3'!C26</f>
        <v>0</v>
      </c>
      <c r="D26" s="94" t="s">
        <v>19</v>
      </c>
      <c r="E26" s="109"/>
      <c r="F26" s="110">
        <f>C26</f>
        <v>0</v>
      </c>
      <c r="G26" s="111" t="s">
        <v>19</v>
      </c>
      <c r="H26" s="112"/>
      <c r="I26" s="110">
        <f>F26</f>
        <v>0</v>
      </c>
      <c r="J26" s="111" t="s">
        <v>19</v>
      </c>
      <c r="K26" s="112"/>
      <c r="L26" s="110">
        <f>C26</f>
        <v>0</v>
      </c>
      <c r="M26" s="33" t="s">
        <v>19</v>
      </c>
      <c r="N26" s="34"/>
    </row>
    <row r="27" spans="1:14" ht="14" customHeight="1" thickBot="1">
      <c r="A27" s="185"/>
      <c r="B27" s="148" t="str">
        <f>'Cycle 3'!B27</f>
        <v>Core Exercise</v>
      </c>
      <c r="C27" s="104">
        <f>'Cycle 3'!C27</f>
        <v>0</v>
      </c>
      <c r="D27" s="113"/>
      <c r="E27" s="114"/>
      <c r="F27" s="110">
        <f>C27</f>
        <v>0</v>
      </c>
      <c r="G27" s="111"/>
      <c r="H27" s="112"/>
      <c r="I27" s="110">
        <f>F27</f>
        <v>0</v>
      </c>
      <c r="J27" s="111"/>
      <c r="K27" s="112"/>
      <c r="L27" s="96">
        <f>C27</f>
        <v>0</v>
      </c>
      <c r="M27" s="40"/>
      <c r="N27" s="41"/>
    </row>
    <row r="28" spans="1:14" ht="14" customHeight="1" thickTop="1">
      <c r="A28" s="189" t="str">
        <f>'Cycle 3'!A28:A36</f>
        <v>Thursday</v>
      </c>
      <c r="B28" s="186" t="s">
        <v>1</v>
      </c>
      <c r="C28" s="25">
        <f>C6*0.4</f>
        <v>12</v>
      </c>
      <c r="D28" s="84">
        <v>5</v>
      </c>
      <c r="E28" s="85"/>
      <c r="F28" s="26">
        <f>C28</f>
        <v>12</v>
      </c>
      <c r="G28" s="84">
        <v>5</v>
      </c>
      <c r="H28" s="85"/>
      <c r="I28" s="26">
        <f>F28</f>
        <v>12</v>
      </c>
      <c r="J28" s="84">
        <v>5</v>
      </c>
      <c r="K28" s="85"/>
      <c r="L28" s="86" t="s">
        <v>20</v>
      </c>
      <c r="M28" s="27" t="s">
        <v>20</v>
      </c>
      <c r="N28" s="28"/>
    </row>
    <row r="29" spans="1:14" ht="14" customHeight="1">
      <c r="A29" s="190"/>
      <c r="B29" s="187"/>
      <c r="C29" s="29">
        <f>C6*0.47</f>
        <v>14.1</v>
      </c>
      <c r="D29" s="88">
        <v>5</v>
      </c>
      <c r="E29" s="91"/>
      <c r="F29" s="87">
        <f>C6*0.5</f>
        <v>15</v>
      </c>
      <c r="G29" s="88">
        <v>5</v>
      </c>
      <c r="H29" s="91"/>
      <c r="I29" s="30">
        <f>F29</f>
        <v>15</v>
      </c>
      <c r="J29" s="88">
        <v>5</v>
      </c>
      <c r="K29" s="91"/>
      <c r="L29" s="92" t="s">
        <v>20</v>
      </c>
      <c r="M29" s="31" t="s">
        <v>20</v>
      </c>
      <c r="N29" s="32"/>
    </row>
    <row r="30" spans="1:14" ht="14" customHeight="1">
      <c r="A30" s="190"/>
      <c r="B30" s="187"/>
      <c r="C30" s="29">
        <f>C6*0.55</f>
        <v>16.5</v>
      </c>
      <c r="D30" s="88">
        <v>3</v>
      </c>
      <c r="E30" s="91"/>
      <c r="F30" s="87">
        <f>C6*0.6</f>
        <v>18</v>
      </c>
      <c r="G30" s="88">
        <v>3</v>
      </c>
      <c r="H30" s="91"/>
      <c r="I30" s="30">
        <f>F30</f>
        <v>18</v>
      </c>
      <c r="J30" s="88">
        <v>3</v>
      </c>
      <c r="K30" s="91"/>
      <c r="L30" s="92" t="s">
        <v>20</v>
      </c>
      <c r="M30" s="31" t="s">
        <v>20</v>
      </c>
      <c r="N30" s="32"/>
    </row>
    <row r="31" spans="1:14" ht="14" customHeight="1">
      <c r="A31" s="190"/>
      <c r="B31" s="187"/>
      <c r="C31" s="97">
        <f>C6*0.65</f>
        <v>19.5</v>
      </c>
      <c r="D31" s="94">
        <v>5</v>
      </c>
      <c r="E31" s="95"/>
      <c r="F31" s="96">
        <f>(C6*0.7)</f>
        <v>21</v>
      </c>
      <c r="G31" s="94">
        <v>3</v>
      </c>
      <c r="H31" s="95"/>
      <c r="I31" s="96">
        <f>(C6*0.75)</f>
        <v>22.5</v>
      </c>
      <c r="J31" s="94">
        <v>5</v>
      </c>
      <c r="K31" s="109"/>
      <c r="L31" s="110">
        <f>(C6*0.4)</f>
        <v>12</v>
      </c>
      <c r="M31" s="18">
        <v>5</v>
      </c>
      <c r="N31" s="19"/>
    </row>
    <row r="32" spans="1:14" ht="14" customHeight="1">
      <c r="A32" s="190"/>
      <c r="B32" s="187"/>
      <c r="C32" s="97">
        <f>C6*0.75</f>
        <v>22.5</v>
      </c>
      <c r="D32" s="123">
        <v>5</v>
      </c>
      <c r="E32" s="95"/>
      <c r="F32" s="96">
        <f>(C6*0.8)</f>
        <v>24</v>
      </c>
      <c r="G32" s="94">
        <v>3</v>
      </c>
      <c r="H32" s="95"/>
      <c r="I32" s="96">
        <f>(C6*0.85)</f>
        <v>25.5</v>
      </c>
      <c r="J32" s="94">
        <v>3</v>
      </c>
      <c r="K32" s="95"/>
      <c r="L32" s="96">
        <f>(C6*0.5)</f>
        <v>15</v>
      </c>
      <c r="M32" s="18">
        <v>5</v>
      </c>
      <c r="N32" s="19"/>
    </row>
    <row r="33" spans="1:14" ht="14" customHeight="1">
      <c r="A33" s="190"/>
      <c r="B33" s="188"/>
      <c r="C33" s="98">
        <f>C6*0.85</f>
        <v>25.5</v>
      </c>
      <c r="D33" s="124">
        <v>5</v>
      </c>
      <c r="E33" s="121"/>
      <c r="F33" s="122">
        <f>(C6*0.9)</f>
        <v>27</v>
      </c>
      <c r="G33" s="120">
        <v>3</v>
      </c>
      <c r="H33" s="121"/>
      <c r="I33" s="122">
        <f>(C6*0.95)</f>
        <v>28.5</v>
      </c>
      <c r="J33" s="120">
        <v>1</v>
      </c>
      <c r="K33" s="121"/>
      <c r="L33" s="122">
        <f>(C6*0.6)</f>
        <v>18</v>
      </c>
      <c r="M33" s="71">
        <v>5</v>
      </c>
      <c r="N33" s="22"/>
    </row>
    <row r="34" spans="1:14" ht="14" customHeight="1">
      <c r="A34" s="190"/>
      <c r="B34" s="146" t="str">
        <f>'Cycle 3'!B34</f>
        <v>Assistance 1</v>
      </c>
      <c r="C34" s="99">
        <f>'Cycle 3'!C34</f>
        <v>0</v>
      </c>
      <c r="D34" s="119" t="s">
        <v>19</v>
      </c>
      <c r="E34" s="109"/>
      <c r="F34" s="110">
        <f>C34</f>
        <v>0</v>
      </c>
      <c r="G34" s="111" t="s">
        <v>19</v>
      </c>
      <c r="H34" s="112"/>
      <c r="I34" s="110">
        <f>F34</f>
        <v>0</v>
      </c>
      <c r="J34" s="111" t="s">
        <v>19</v>
      </c>
      <c r="K34" s="112"/>
      <c r="L34" s="110">
        <f>C34</f>
        <v>0</v>
      </c>
      <c r="M34" s="74" t="s">
        <v>19</v>
      </c>
      <c r="N34" s="75"/>
    </row>
    <row r="35" spans="1:14" ht="14" customHeight="1">
      <c r="A35" s="190"/>
      <c r="B35" s="147" t="str">
        <f>'Cycle 3'!B35</f>
        <v>Assistance 2</v>
      </c>
      <c r="C35" s="103">
        <f>'Cycle 3'!C35</f>
        <v>0</v>
      </c>
      <c r="D35" s="94" t="s">
        <v>19</v>
      </c>
      <c r="E35" s="95"/>
      <c r="F35" s="96">
        <f>C35</f>
        <v>0</v>
      </c>
      <c r="G35" s="111" t="s">
        <v>19</v>
      </c>
      <c r="H35" s="112"/>
      <c r="I35" s="96">
        <f>F35</f>
        <v>0</v>
      </c>
      <c r="J35" s="111" t="s">
        <v>19</v>
      </c>
      <c r="K35" s="112"/>
      <c r="L35" s="96">
        <f>C35</f>
        <v>0</v>
      </c>
      <c r="M35" s="33" t="s">
        <v>19</v>
      </c>
      <c r="N35" s="34"/>
    </row>
    <row r="36" spans="1:14" ht="14" customHeight="1" thickBot="1">
      <c r="A36" s="191"/>
      <c r="B36" s="148" t="str">
        <f>'Cycle 3'!B36</f>
        <v>Core Exercise</v>
      </c>
      <c r="C36" s="104">
        <f>'Cycle 3'!C36</f>
        <v>0</v>
      </c>
      <c r="D36" s="105" t="s">
        <v>18</v>
      </c>
      <c r="E36" s="107"/>
      <c r="F36" s="108">
        <f>C36</f>
        <v>0</v>
      </c>
      <c r="G36" s="115" t="s">
        <v>18</v>
      </c>
      <c r="H36" s="116"/>
      <c r="I36" s="108">
        <f>F36</f>
        <v>0</v>
      </c>
      <c r="J36" s="115" t="s">
        <v>18</v>
      </c>
      <c r="K36" s="116"/>
      <c r="L36" s="108">
        <f>C36</f>
        <v>0</v>
      </c>
      <c r="M36" s="43" t="s">
        <v>18</v>
      </c>
      <c r="N36" s="44"/>
    </row>
    <row r="37" spans="1:14" ht="14" customHeight="1" thickTop="1">
      <c r="A37" s="183" t="str">
        <f>'Cycle 3'!A37:A45</f>
        <v>Friday</v>
      </c>
      <c r="B37" s="186" t="s">
        <v>3</v>
      </c>
      <c r="C37" s="25">
        <f>C7*0.4</f>
        <v>6</v>
      </c>
      <c r="D37" s="84">
        <v>5</v>
      </c>
      <c r="E37" s="85"/>
      <c r="F37" s="26">
        <f>C37</f>
        <v>6</v>
      </c>
      <c r="G37" s="84">
        <v>5</v>
      </c>
      <c r="H37" s="85"/>
      <c r="I37" s="26">
        <f>F37</f>
        <v>6</v>
      </c>
      <c r="J37" s="84">
        <v>5</v>
      </c>
      <c r="K37" s="85"/>
      <c r="L37" s="86" t="s">
        <v>20</v>
      </c>
      <c r="M37" s="27" t="s">
        <v>20</v>
      </c>
      <c r="N37" s="28"/>
    </row>
    <row r="38" spans="1:14" ht="14" customHeight="1">
      <c r="A38" s="184"/>
      <c r="B38" s="187"/>
      <c r="C38" s="29">
        <f>C7*0.47</f>
        <v>7.05</v>
      </c>
      <c r="D38" s="88">
        <v>5</v>
      </c>
      <c r="E38" s="91"/>
      <c r="F38" s="87">
        <f>C7*0.5</f>
        <v>7.5</v>
      </c>
      <c r="G38" s="88">
        <v>5</v>
      </c>
      <c r="H38" s="91"/>
      <c r="I38" s="30">
        <f>F38</f>
        <v>7.5</v>
      </c>
      <c r="J38" s="88">
        <v>5</v>
      </c>
      <c r="K38" s="91"/>
      <c r="L38" s="92" t="s">
        <v>20</v>
      </c>
      <c r="M38" s="31" t="s">
        <v>20</v>
      </c>
      <c r="N38" s="32"/>
    </row>
    <row r="39" spans="1:14" ht="14" customHeight="1">
      <c r="A39" s="184"/>
      <c r="B39" s="187"/>
      <c r="C39" s="29">
        <f>C7*0.55</f>
        <v>8.25</v>
      </c>
      <c r="D39" s="88">
        <v>3</v>
      </c>
      <c r="E39" s="91"/>
      <c r="F39" s="87">
        <f>C7*0.6</f>
        <v>9</v>
      </c>
      <c r="G39" s="88">
        <v>3</v>
      </c>
      <c r="H39" s="91"/>
      <c r="I39" s="30">
        <f>F39</f>
        <v>9</v>
      </c>
      <c r="J39" s="88">
        <v>3</v>
      </c>
      <c r="K39" s="91"/>
      <c r="L39" s="92" t="s">
        <v>20</v>
      </c>
      <c r="M39" s="31" t="s">
        <v>20</v>
      </c>
      <c r="N39" s="32"/>
    </row>
    <row r="40" spans="1:14" ht="14" customHeight="1">
      <c r="A40" s="184"/>
      <c r="B40" s="187"/>
      <c r="C40" s="97">
        <f>C7*0.65</f>
        <v>9.75</v>
      </c>
      <c r="D40" s="94">
        <v>5</v>
      </c>
      <c r="E40" s="95"/>
      <c r="F40" s="96">
        <f>(C7*0.7)</f>
        <v>10.5</v>
      </c>
      <c r="G40" s="94">
        <v>3</v>
      </c>
      <c r="H40" s="95"/>
      <c r="I40" s="96">
        <f>(C7*0.75)</f>
        <v>11.25</v>
      </c>
      <c r="J40" s="94">
        <v>5</v>
      </c>
      <c r="K40" s="109"/>
      <c r="L40" s="110">
        <f>(C7*0.4)</f>
        <v>6</v>
      </c>
      <c r="M40" s="18">
        <v>5</v>
      </c>
      <c r="N40" s="19"/>
    </row>
    <row r="41" spans="1:14" ht="14" customHeight="1">
      <c r="A41" s="184"/>
      <c r="B41" s="187"/>
      <c r="C41" s="97">
        <f>C7*0.75</f>
        <v>11.25</v>
      </c>
      <c r="D41" s="123">
        <v>5</v>
      </c>
      <c r="E41" s="95"/>
      <c r="F41" s="96">
        <f>(C7*0.8)</f>
        <v>12</v>
      </c>
      <c r="G41" s="94">
        <v>3</v>
      </c>
      <c r="H41" s="95"/>
      <c r="I41" s="96">
        <f>(C7*0.85)</f>
        <v>12.75</v>
      </c>
      <c r="J41" s="94">
        <v>3</v>
      </c>
      <c r="K41" s="95"/>
      <c r="L41" s="96">
        <f>(C7*0.5)</f>
        <v>7.5</v>
      </c>
      <c r="M41" s="18">
        <v>5</v>
      </c>
      <c r="N41" s="19"/>
    </row>
    <row r="42" spans="1:14" ht="14" customHeight="1">
      <c r="A42" s="184"/>
      <c r="B42" s="188"/>
      <c r="C42" s="98">
        <f>C7*0.85</f>
        <v>12.75</v>
      </c>
      <c r="D42" s="124">
        <v>5</v>
      </c>
      <c r="E42" s="121"/>
      <c r="F42" s="122">
        <f>(C7*0.9)</f>
        <v>13.5</v>
      </c>
      <c r="G42" s="120">
        <v>3</v>
      </c>
      <c r="H42" s="121"/>
      <c r="I42" s="122">
        <f>(C7*0.95)</f>
        <v>14.25</v>
      </c>
      <c r="J42" s="120">
        <v>1</v>
      </c>
      <c r="K42" s="121"/>
      <c r="L42" s="122">
        <f>(C7*0.6)</f>
        <v>9</v>
      </c>
      <c r="M42" s="71">
        <v>5</v>
      </c>
      <c r="N42" s="22"/>
    </row>
    <row r="43" spans="1:14" ht="14" customHeight="1">
      <c r="A43" s="184"/>
      <c r="B43" s="146" t="str">
        <f>'Cycle 3'!B43</f>
        <v>Assistance 1</v>
      </c>
      <c r="C43" s="117">
        <f>'Cycle 3'!C43</f>
        <v>0</v>
      </c>
      <c r="D43" s="100" t="s">
        <v>19</v>
      </c>
      <c r="E43" s="101"/>
      <c r="F43" s="102">
        <f>C43</f>
        <v>0</v>
      </c>
      <c r="G43" s="100" t="s">
        <v>19</v>
      </c>
      <c r="H43" s="101"/>
      <c r="I43" s="102">
        <f>F43</f>
        <v>0</v>
      </c>
      <c r="J43" s="100" t="s">
        <v>19</v>
      </c>
      <c r="K43" s="101"/>
      <c r="L43" s="102">
        <f>C43</f>
        <v>0</v>
      </c>
      <c r="M43" s="72" t="s">
        <v>19</v>
      </c>
      <c r="N43" s="73"/>
    </row>
    <row r="44" spans="1:14" ht="14" customHeight="1">
      <c r="A44" s="184"/>
      <c r="B44" s="147" t="str">
        <f>'Cycle 3'!B44</f>
        <v>Assistance 2</v>
      </c>
      <c r="C44" s="103">
        <f>'Cycle 3'!C44</f>
        <v>0</v>
      </c>
      <c r="D44" s="94" t="s">
        <v>19</v>
      </c>
      <c r="E44" s="95"/>
      <c r="F44" s="96">
        <f>C44</f>
        <v>0</v>
      </c>
      <c r="G44" s="94" t="s">
        <v>19</v>
      </c>
      <c r="H44" s="95"/>
      <c r="I44" s="96">
        <f>F44</f>
        <v>0</v>
      </c>
      <c r="J44" s="94" t="s">
        <v>19</v>
      </c>
      <c r="K44" s="95"/>
      <c r="L44" s="96">
        <f>C44</f>
        <v>0</v>
      </c>
      <c r="M44" s="18" t="s">
        <v>19</v>
      </c>
      <c r="N44" s="19"/>
    </row>
    <row r="45" spans="1:14" ht="14" customHeight="1" thickBot="1">
      <c r="A45" s="185"/>
      <c r="B45" s="148" t="str">
        <f>'Cycle 3'!B45</f>
        <v>Core Exercise</v>
      </c>
      <c r="C45" s="54">
        <f>'Cycle 3'!C45</f>
        <v>0</v>
      </c>
      <c r="D45" s="21" t="s">
        <v>17</v>
      </c>
      <c r="E45" s="23"/>
      <c r="F45" s="24">
        <f>C45</f>
        <v>0</v>
      </c>
      <c r="G45" s="21" t="s">
        <v>17</v>
      </c>
      <c r="H45" s="23"/>
      <c r="I45" s="24">
        <f>F45</f>
        <v>0</v>
      </c>
      <c r="J45" s="21" t="s">
        <v>17</v>
      </c>
      <c r="K45" s="23"/>
      <c r="L45" s="24">
        <f>C45</f>
        <v>0</v>
      </c>
      <c r="M45" s="21" t="s">
        <v>17</v>
      </c>
      <c r="N45" s="23"/>
    </row>
    <row r="46" spans="1:14" ht="14" customHeight="1" thickTop="1" thickBot="1">
      <c r="A46" s="64"/>
      <c r="B46" s="64"/>
      <c r="C46" s="70"/>
      <c r="D46" s="70"/>
      <c r="E46" s="70"/>
      <c r="F46" s="70"/>
      <c r="G46" s="70"/>
      <c r="H46" s="70"/>
      <c r="I46" s="70"/>
      <c r="J46" s="70"/>
      <c r="K46" s="70"/>
      <c r="L46" s="70"/>
      <c r="M46" s="70"/>
      <c r="N46" s="70"/>
    </row>
    <row r="47" spans="1:14" ht="14" customHeight="1" thickTop="1">
      <c r="B47" s="204" t="s">
        <v>25</v>
      </c>
      <c r="C47" s="177" t="s">
        <v>21</v>
      </c>
      <c r="D47" s="178"/>
      <c r="E47" s="179"/>
      <c r="F47" s="177" t="s">
        <v>22</v>
      </c>
      <c r="G47" s="178"/>
      <c r="H47" s="179"/>
      <c r="I47" s="177" t="s">
        <v>23</v>
      </c>
      <c r="J47" s="178"/>
      <c r="K47" s="179"/>
      <c r="L47" s="177" t="s">
        <v>24</v>
      </c>
      <c r="M47" s="178"/>
      <c r="N47" s="179"/>
    </row>
    <row r="48" spans="1:14" ht="14" customHeight="1" thickBot="1">
      <c r="B48" s="205"/>
      <c r="C48" s="5" t="s">
        <v>4</v>
      </c>
      <c r="D48" s="68" t="s">
        <v>5</v>
      </c>
      <c r="E48" s="7" t="s">
        <v>30</v>
      </c>
      <c r="F48" s="5" t="s">
        <v>4</v>
      </c>
      <c r="G48" s="68" t="s">
        <v>5</v>
      </c>
      <c r="H48" s="7" t="s">
        <v>30</v>
      </c>
      <c r="I48" s="5" t="s">
        <v>4</v>
      </c>
      <c r="J48" s="68" t="s">
        <v>5</v>
      </c>
      <c r="K48" s="7" t="s">
        <v>30</v>
      </c>
      <c r="L48" s="5" t="s">
        <v>4</v>
      </c>
      <c r="M48" s="68" t="s">
        <v>5</v>
      </c>
      <c r="N48" s="7" t="s">
        <v>30</v>
      </c>
    </row>
    <row r="49" spans="1:14" ht="14" customHeight="1" thickTop="1">
      <c r="A49" s="201" t="str">
        <f>'Cycle 3'!A49:A54</f>
        <v>Wed - ("Off")</v>
      </c>
      <c r="B49" s="60"/>
      <c r="C49" s="55"/>
      <c r="D49" s="35"/>
      <c r="E49" s="36"/>
      <c r="F49" s="37"/>
      <c r="G49" s="35"/>
      <c r="H49" s="36"/>
      <c r="I49" s="37"/>
      <c r="J49" s="38"/>
      <c r="K49" s="39"/>
      <c r="L49" s="37"/>
      <c r="M49" s="35"/>
      <c r="N49" s="36"/>
    </row>
    <row r="50" spans="1:14" ht="14" customHeight="1">
      <c r="A50" s="202"/>
      <c r="B50" s="58"/>
      <c r="C50" s="17"/>
      <c r="D50" s="40"/>
      <c r="E50" s="41"/>
      <c r="F50" s="42"/>
      <c r="G50" s="40"/>
      <c r="H50" s="41"/>
      <c r="I50" s="42"/>
      <c r="J50" s="40"/>
      <c r="K50" s="41"/>
      <c r="L50" s="42"/>
      <c r="M50" s="40"/>
      <c r="N50" s="41"/>
    </row>
    <row r="51" spans="1:14" ht="14" customHeight="1">
      <c r="A51" s="202"/>
      <c r="B51" s="58"/>
      <c r="C51" s="17"/>
      <c r="D51" s="18"/>
      <c r="E51" s="19"/>
      <c r="F51" s="20"/>
      <c r="G51" s="18"/>
      <c r="H51" s="19"/>
      <c r="I51" s="20"/>
      <c r="J51" s="18"/>
      <c r="K51" s="19"/>
      <c r="L51" s="20"/>
      <c r="M51" s="18"/>
      <c r="N51" s="19"/>
    </row>
    <row r="52" spans="1:14" ht="14" customHeight="1">
      <c r="A52" s="202"/>
      <c r="B52" s="58"/>
      <c r="C52" s="17"/>
      <c r="D52" s="18"/>
      <c r="E52" s="19"/>
      <c r="F52" s="20"/>
      <c r="G52" s="18"/>
      <c r="H52" s="19"/>
      <c r="I52" s="20"/>
      <c r="J52" s="18"/>
      <c r="K52" s="19"/>
      <c r="L52" s="20"/>
      <c r="M52" s="18"/>
      <c r="N52" s="19"/>
    </row>
    <row r="53" spans="1:14" ht="14" customHeight="1">
      <c r="A53" s="202"/>
      <c r="B53" s="58"/>
      <c r="C53" s="17"/>
      <c r="D53" s="18"/>
      <c r="E53" s="19"/>
      <c r="F53" s="20"/>
      <c r="G53" s="18"/>
      <c r="H53" s="19"/>
      <c r="I53" s="20"/>
      <c r="J53" s="18"/>
      <c r="K53" s="19"/>
      <c r="L53" s="20"/>
      <c r="M53" s="18"/>
      <c r="N53" s="19"/>
    </row>
    <row r="54" spans="1:14" ht="14" customHeight="1" thickBot="1">
      <c r="A54" s="203"/>
      <c r="B54" s="59"/>
      <c r="C54" s="56"/>
      <c r="D54" s="21"/>
      <c r="E54" s="23"/>
      <c r="F54" s="24"/>
      <c r="G54" s="21"/>
      <c r="H54" s="23"/>
      <c r="I54" s="24"/>
      <c r="J54" s="21"/>
      <c r="K54" s="23"/>
      <c r="L54" s="24"/>
      <c r="M54" s="21"/>
      <c r="N54" s="23"/>
    </row>
    <row r="55" spans="1:14" ht="14" customHeight="1" thickTop="1">
      <c r="A55" s="180" t="str">
        <f>'Cycle 3'!A55:A60</f>
        <v>Sat or Sun ("Off")</v>
      </c>
      <c r="B55" s="61"/>
      <c r="C55" s="45"/>
      <c r="D55" s="35"/>
      <c r="E55" s="36"/>
      <c r="F55" s="37"/>
      <c r="G55" s="46"/>
      <c r="H55" s="36"/>
      <c r="I55" s="37"/>
      <c r="J55" s="35"/>
      <c r="K55" s="36"/>
      <c r="L55" s="37"/>
      <c r="M55" s="35"/>
      <c r="N55" s="36"/>
    </row>
    <row r="56" spans="1:14" ht="14" customHeight="1">
      <c r="A56" s="181"/>
      <c r="B56" s="62"/>
      <c r="C56" s="47"/>
      <c r="D56" s="40"/>
      <c r="E56" s="41"/>
      <c r="F56" s="42"/>
      <c r="G56" s="48"/>
      <c r="H56" s="41"/>
      <c r="I56" s="42"/>
      <c r="J56" s="40"/>
      <c r="K56" s="41"/>
      <c r="L56" s="42"/>
      <c r="M56" s="40"/>
      <c r="N56" s="41"/>
    </row>
    <row r="57" spans="1:14" ht="14" customHeight="1">
      <c r="A57" s="181"/>
      <c r="B57" s="62"/>
      <c r="C57" s="47"/>
      <c r="D57" s="40"/>
      <c r="E57" s="41"/>
      <c r="F57" s="42"/>
      <c r="G57" s="48"/>
      <c r="H57" s="41"/>
      <c r="I57" s="42"/>
      <c r="J57" s="40"/>
      <c r="K57" s="41"/>
      <c r="L57" s="42"/>
      <c r="M57" s="40"/>
      <c r="N57" s="41"/>
    </row>
    <row r="58" spans="1:14" ht="14" customHeight="1">
      <c r="A58" s="181"/>
      <c r="B58" s="62"/>
      <c r="C58" s="47"/>
      <c r="D58" s="40"/>
      <c r="E58" s="41"/>
      <c r="F58" s="42"/>
      <c r="G58" s="48"/>
      <c r="H58" s="41"/>
      <c r="I58" s="42"/>
      <c r="J58" s="40"/>
      <c r="K58" s="41"/>
      <c r="L58" s="42"/>
      <c r="M58" s="40"/>
      <c r="N58" s="41"/>
    </row>
    <row r="59" spans="1:14" ht="14" customHeight="1">
      <c r="A59" s="181"/>
      <c r="B59" s="62"/>
      <c r="C59" s="47"/>
      <c r="D59" s="40"/>
      <c r="E59" s="41"/>
      <c r="F59" s="42"/>
      <c r="G59" s="48"/>
      <c r="H59" s="41"/>
      <c r="I59" s="42"/>
      <c r="J59" s="40"/>
      <c r="K59" s="41"/>
      <c r="L59" s="42"/>
      <c r="M59" s="40"/>
      <c r="N59" s="41"/>
    </row>
    <row r="60" spans="1:14" ht="14" customHeight="1" thickBot="1">
      <c r="A60" s="182"/>
      <c r="B60" s="63"/>
      <c r="C60" s="49"/>
      <c r="D60" s="50"/>
      <c r="E60" s="51"/>
      <c r="F60" s="52"/>
      <c r="G60" s="53"/>
      <c r="H60" s="51"/>
      <c r="I60" s="52"/>
      <c r="J60" s="50"/>
      <c r="K60" s="51"/>
      <c r="L60" s="52"/>
      <c r="M60" s="50"/>
      <c r="N60" s="51"/>
    </row>
    <row r="61" spans="1:14" ht="14" customHeight="1" thickTop="1"/>
    <row r="62" spans="1:14" ht="14" customHeight="1">
      <c r="C62" s="230" t="s">
        <v>38</v>
      </c>
      <c r="D62" s="230"/>
      <c r="E62" s="230"/>
      <c r="F62" s="230"/>
      <c r="G62" s="230"/>
      <c r="H62" s="230"/>
      <c r="I62" s="230"/>
    </row>
    <row r="63" spans="1:14" ht="14" customHeight="1">
      <c r="B63" s="133" t="s">
        <v>35</v>
      </c>
      <c r="C63" s="1">
        <v>1</v>
      </c>
      <c r="D63" s="1">
        <v>2</v>
      </c>
      <c r="E63" s="1"/>
      <c r="F63" s="1">
        <v>3</v>
      </c>
      <c r="I63" s="1" t="s">
        <v>26</v>
      </c>
    </row>
    <row r="64" spans="1:14" ht="14" customHeight="1">
      <c r="B64" t="s">
        <v>0</v>
      </c>
      <c r="C64" s="132">
        <f>('Cycle 3'!C15*'Cycle 3'!D15*0.033333+'Cycle 3'!C15)</f>
        <v>19.833304999999999</v>
      </c>
      <c r="D64" s="132">
        <f>('Cycle 3'!F15*'Cycle 3'!G15*0.033333+'Cycle 3'!F15)</f>
        <v>19.799982</v>
      </c>
      <c r="E64" s="132"/>
      <c r="F64" s="132">
        <f>('Cycle 3'!I15*'Cycle 3'!J15*0.033333+'Cycle 3'!I15)</f>
        <v>19.633327000000001</v>
      </c>
      <c r="G64" s="132"/>
      <c r="H64" s="132"/>
      <c r="I64" s="132">
        <f>MAX(C64:F64)</f>
        <v>19.833304999999999</v>
      </c>
    </row>
    <row r="65" spans="2:9" ht="14" customHeight="1">
      <c r="B65" t="s">
        <v>2</v>
      </c>
      <c r="C65" s="132">
        <f>('Cycle 3'!C24*'Cycle 3'!D24*0.033333+'Cycle 3'!C24)</f>
        <v>9.9166524999999996</v>
      </c>
      <c r="D65" s="132">
        <f>('Cycle 3'!F24*'Cycle 3'!G24*0.033333+'Cycle 3'!F24)</f>
        <v>9.899991</v>
      </c>
      <c r="E65" s="132"/>
      <c r="F65" s="132">
        <f>('Cycle 3'!I24*'Cycle 3'!J24*0.033333+'Cycle 3'!I24)</f>
        <v>9.8166635000000007</v>
      </c>
      <c r="G65" s="132"/>
      <c r="H65" s="132"/>
      <c r="I65" s="132">
        <f>MAX(C65:F65)</f>
        <v>9.9166524999999996</v>
      </c>
    </row>
    <row r="66" spans="2:9" ht="14" customHeight="1">
      <c r="B66" t="s">
        <v>1</v>
      </c>
      <c r="C66" s="132">
        <f>('Cycle 3'!C33*'Cycle 3'!D33*0.033333+'Cycle 3'!C33)</f>
        <v>19.833304999999999</v>
      </c>
      <c r="D66" s="132">
        <f>('Cycle 3'!F33*'Cycle 3'!G33*0.033333+'Cycle 3'!F33)</f>
        <v>19.799982</v>
      </c>
      <c r="E66" s="132"/>
      <c r="F66" s="132">
        <f>('Cycle 3'!I33*'Cycle 3'!J33*0.033333+'Cycle 3'!I33)</f>
        <v>19.633327000000001</v>
      </c>
      <c r="G66" s="132"/>
      <c r="H66" s="132"/>
      <c r="I66" s="132">
        <f>MAX(C66:F66)</f>
        <v>19.833304999999999</v>
      </c>
    </row>
    <row r="67" spans="2:9" ht="14" customHeight="1">
      <c r="B67" t="s">
        <v>3</v>
      </c>
      <c r="C67" s="132">
        <f>('Cycle 3'!C42*'Cycle 3'!D42*0.033333+'Cycle 3'!C42)</f>
        <v>9.9166524999999996</v>
      </c>
      <c r="D67" s="132">
        <f>('Cycle 3'!F42*'Cycle 3'!G42*0.033333+'Cycle 3'!F42)</f>
        <v>9.899991</v>
      </c>
      <c r="E67" s="132"/>
      <c r="F67" s="132">
        <f>('Cycle 3'!I42*'Cycle 3'!J42*0.033333+'Cycle 3'!I42)</f>
        <v>9.8166635000000007</v>
      </c>
      <c r="G67" s="132"/>
      <c r="H67" s="132"/>
      <c r="I67" s="132">
        <f>MAX(C67:F67)</f>
        <v>9.9166524999999996</v>
      </c>
    </row>
    <row r="68" spans="2:9" ht="14" customHeight="1"/>
  </sheetData>
  <mergeCells count="36">
    <mergeCell ref="B2:D2"/>
    <mergeCell ref="E2:F2"/>
    <mergeCell ref="G2:H2"/>
    <mergeCell ref="E5:F5"/>
    <mergeCell ref="I5:J5"/>
    <mergeCell ref="B3:C3"/>
    <mergeCell ref="E3:G3"/>
    <mergeCell ref="I3:J3"/>
    <mergeCell ref="E4:F4"/>
    <mergeCell ref="I4:J4"/>
    <mergeCell ref="K2:N7"/>
    <mergeCell ref="A28:A36"/>
    <mergeCell ref="B28:B33"/>
    <mergeCell ref="E6:F6"/>
    <mergeCell ref="I6:J6"/>
    <mergeCell ref="E7:F7"/>
    <mergeCell ref="I7:J7"/>
    <mergeCell ref="B8:B9"/>
    <mergeCell ref="C8:E8"/>
    <mergeCell ref="F8:H8"/>
    <mergeCell ref="I8:K8"/>
    <mergeCell ref="L8:N8"/>
    <mergeCell ref="A10:A18"/>
    <mergeCell ref="B10:B15"/>
    <mergeCell ref="A19:A27"/>
    <mergeCell ref="B19:B24"/>
    <mergeCell ref="L47:N47"/>
    <mergeCell ref="A49:A54"/>
    <mergeCell ref="A55:A60"/>
    <mergeCell ref="C62:I62"/>
    <mergeCell ref="A37:A45"/>
    <mergeCell ref="B37:B42"/>
    <mergeCell ref="B47:B48"/>
    <mergeCell ref="C47:E47"/>
    <mergeCell ref="F47:H47"/>
    <mergeCell ref="I47:K47"/>
  </mergeCells>
  <phoneticPr fontId="24" type="noConversion"/>
  <dataValidations count="4">
    <dataValidation type="list" allowBlank="1" showInputMessage="1" showErrorMessage="1" sqref="B43:B44">
      <formula1>OHPress</formula1>
    </dataValidation>
    <dataValidation type="list" allowBlank="1" showInputMessage="1" showErrorMessage="1" sqref="B34:B35">
      <formula1>Deadlift</formula1>
    </dataValidation>
    <dataValidation type="list" allowBlank="1" showInputMessage="1" showErrorMessage="1" sqref="B25:B26">
      <formula1>Bench</formula1>
    </dataValidation>
    <dataValidation type="list" allowBlank="1" showInputMessage="1" showErrorMessage="1" sqref="B16:B17 B40:B41">
      <formula1>Squat</formula1>
    </dataValidation>
  </dataValidations>
  <hyperlinks>
    <hyperlink ref="B2" r:id="rId1"/>
    <hyperlink ref="C2" r:id="rId2" display="http://www.ViolentZen.com"/>
    <hyperlink ref="D2" r:id="rId3" display="http://www.ViolentZen.com"/>
  </hyperlinks>
  <printOptions verticalCentered="1"/>
  <pageMargins left="0.5" right="0.5" top="0.5" bottom="0.5" header="0.3" footer="0.3"/>
  <pageSetup orientation="landscape" horizontalDpi="4294967292" verticalDpi="4294967292"/>
  <headerFooter>
    <oddHeader>&amp;C&amp;"Arial,Regular"&amp;10&amp;K000000Wendler 5/3/1 by ViolentZen.com</oddHeader>
    <oddFooter>&amp;L&amp;"Calibri,Regular"&amp;K000000&amp;F&amp;R&amp;"Calibri,Regular"&amp;K000000&amp;A</oddFooter>
  </headerFooter>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8"/>
  <sheetViews>
    <sheetView showGridLines="0" zoomScale="145" zoomScaleNormal="145" zoomScalePageLayoutView="145" workbookViewId="0">
      <pane ySplit="9" topLeftCell="A10" activePane="bottomLeft" state="frozenSplit"/>
      <selection activeCell="H1" sqref="H1"/>
      <selection pane="bottomLeft" activeCell="K2" sqref="K2:N7"/>
    </sheetView>
  </sheetViews>
  <sheetFormatPr baseColWidth="10" defaultRowHeight="14" x14ac:dyDescent="0"/>
  <cols>
    <col min="1" max="1" width="2.6640625" customWidth="1"/>
    <col min="2" max="2" width="13.33203125" customWidth="1"/>
    <col min="3" max="4" width="6.5" customWidth="1"/>
    <col min="5" max="5" width="12.6640625" customWidth="1"/>
    <col min="6" max="7" width="6.5" customWidth="1"/>
    <col min="8" max="8" width="12.6640625" customWidth="1"/>
    <col min="9" max="10" width="6.5" customWidth="1"/>
    <col min="11" max="11" width="12.6640625" customWidth="1"/>
    <col min="12" max="13" width="6.5" customWidth="1"/>
    <col min="14" max="14" width="12.6640625" customWidth="1"/>
  </cols>
  <sheetData>
    <row r="1" spans="1:14" ht="14" customHeight="1">
      <c r="A1" s="2"/>
      <c r="B1" s="80" t="s">
        <v>31</v>
      </c>
      <c r="C1" s="2"/>
      <c r="D1" s="2"/>
      <c r="F1" s="2"/>
      <c r="G1" s="3" t="s">
        <v>36</v>
      </c>
      <c r="H1" s="131"/>
      <c r="I1" s="2"/>
      <c r="J1" s="2"/>
      <c r="L1" s="69"/>
      <c r="M1" s="69"/>
    </row>
    <row r="2" spans="1:14" ht="14" customHeight="1" thickBot="1">
      <c r="A2" s="2"/>
      <c r="B2" s="214" t="s">
        <v>83</v>
      </c>
      <c r="C2" s="214"/>
      <c r="D2" s="214"/>
      <c r="E2" s="213"/>
      <c r="F2" s="213"/>
      <c r="G2" s="236" t="str">
        <f>IF('Cycle 1'!H2="KG", "Note: Weight is in KILOS","Note: Weight is in POUNDS")</f>
        <v>Note: Weight is in POUNDS</v>
      </c>
      <c r="H2" s="236"/>
      <c r="J2" s="76"/>
      <c r="K2" s="237" t="s">
        <v>91</v>
      </c>
      <c r="L2" s="237"/>
      <c r="M2" s="237"/>
      <c r="N2" s="238"/>
    </row>
    <row r="3" spans="1:14" ht="14" customHeight="1" thickTop="1" thickBot="1">
      <c r="B3" s="231" t="s">
        <v>34</v>
      </c>
      <c r="C3" s="232"/>
      <c r="D3" s="134" t="s">
        <v>33</v>
      </c>
      <c r="E3" s="227" t="s">
        <v>10</v>
      </c>
      <c r="F3" s="228"/>
      <c r="G3" s="229"/>
      <c r="H3" s="135" t="s">
        <v>11</v>
      </c>
      <c r="I3" s="228" t="s">
        <v>12</v>
      </c>
      <c r="J3" s="229"/>
      <c r="K3" s="239"/>
      <c r="L3" s="239"/>
      <c r="M3" s="239"/>
      <c r="N3" s="240"/>
    </row>
    <row r="4" spans="1:14" ht="14" customHeight="1" thickTop="1">
      <c r="B4" s="8" t="s">
        <v>6</v>
      </c>
      <c r="C4" s="233">
        <f>IF('Cycle 1'!H2="KG",'Cycle 4'!C4+4.5359237,'Cycle 4'!C4+10)</f>
        <v>40</v>
      </c>
      <c r="D4" s="136">
        <f>G4*0.9</f>
        <v>26.774961750000003</v>
      </c>
      <c r="E4" s="221" t="s">
        <v>6</v>
      </c>
      <c r="F4" s="222"/>
      <c r="G4" s="137">
        <f>H4*I4*0.033333+H4</f>
        <v>29.749957500000001</v>
      </c>
      <c r="H4" s="138">
        <f>IF(I64=F64,'Cycle 4'!I15,IF(I64=D64,'Cycle 4'!F15,IF(I64=C64,'Cycle 4'!C15,"N/A")))</f>
        <v>25.5</v>
      </c>
      <c r="I4" s="215">
        <f>IF(I64=F64,'Cycle 4'!J15,IF(I64=D64,'Cycle 4'!G15,IF(I64=C64,'Cycle 4'!D15,"N/A")))</f>
        <v>5</v>
      </c>
      <c r="J4" s="216"/>
      <c r="K4" s="239"/>
      <c r="L4" s="239"/>
      <c r="M4" s="239"/>
      <c r="N4" s="240"/>
    </row>
    <row r="5" spans="1:14" ht="14" customHeight="1">
      <c r="B5" s="9" t="s">
        <v>7</v>
      </c>
      <c r="C5" s="234">
        <f>IF('Cycle 1'!H2="KG",'Cycle 4'!C5+2.2679618,'Cycle 4'!C5+5)</f>
        <v>20</v>
      </c>
      <c r="D5" s="139">
        <f>G5*0.9</f>
        <v>13.387480875000001</v>
      </c>
      <c r="E5" s="223" t="s">
        <v>7</v>
      </c>
      <c r="F5" s="224"/>
      <c r="G5" s="140">
        <f>H5*I5*0.033333+H5</f>
        <v>14.87497875</v>
      </c>
      <c r="H5" s="141">
        <f>IF(I65=F65,'Cycle 4'!I24,IF(I65=D65,'Cycle 4'!F24,IF(I65=C65,'Cycle 4'!C24,"N/A")))</f>
        <v>12.75</v>
      </c>
      <c r="I5" s="217">
        <f>IF(I65=F65,'Cycle 4'!J24,IF(I65=D65,'Cycle 4'!G24,IF(I65=C65,'Cycle 4'!D24,"N/A")))</f>
        <v>5</v>
      </c>
      <c r="J5" s="218"/>
      <c r="K5" s="239"/>
      <c r="L5" s="239"/>
      <c r="M5" s="239"/>
      <c r="N5" s="240"/>
    </row>
    <row r="6" spans="1:14" ht="14" customHeight="1">
      <c r="B6" s="9" t="s">
        <v>8</v>
      </c>
      <c r="C6" s="234">
        <f>IF('Cycle 1'!H2="KG",'Cycle 4'!C6+4.5359237,'Cycle 4'!C6+10)</f>
        <v>40</v>
      </c>
      <c r="D6" s="139">
        <f>G6*0.9</f>
        <v>26.774961750000003</v>
      </c>
      <c r="E6" s="223" t="s">
        <v>8</v>
      </c>
      <c r="F6" s="224"/>
      <c r="G6" s="140">
        <f>H6*I6*0.033333+H6</f>
        <v>29.749957500000001</v>
      </c>
      <c r="H6" s="141">
        <f>IF(I66=F66,'Cycle 4'!I33,IF(I66=D66,'Cycle 4'!F33,IF(I66=C66,'Cycle 4'!C33,"N/A")))</f>
        <v>25.5</v>
      </c>
      <c r="I6" s="217">
        <f>IF(I66=F66,'Cycle 4'!J33,IF(I66=D66,'Cycle 4'!G33,IF(I66=C66,'Cycle 4'!D33,"N/A")))</f>
        <v>5</v>
      </c>
      <c r="J6" s="218"/>
      <c r="K6" s="239"/>
      <c r="L6" s="239"/>
      <c r="M6" s="239"/>
      <c r="N6" s="240"/>
    </row>
    <row r="7" spans="1:14" ht="14" customHeight="1" thickBot="1">
      <c r="B7" s="10" t="s">
        <v>9</v>
      </c>
      <c r="C7" s="235">
        <f>IF('Cycle 1'!H2="KG",'Cycle 4'!C7+2.2679618,'Cycle 4'!C7+5)</f>
        <v>20</v>
      </c>
      <c r="D7" s="142">
        <f>G7*0.9</f>
        <v>13.387480875000001</v>
      </c>
      <c r="E7" s="225" t="s">
        <v>9</v>
      </c>
      <c r="F7" s="226"/>
      <c r="G7" s="143">
        <f>H7*I7*0.033333+H7</f>
        <v>14.87497875</v>
      </c>
      <c r="H7" s="144">
        <f>IF(I67=F67,'Cycle 4'!I42,IF(I67=D67,'Cycle 4'!F42,IF(I67=C67,'Cycle 4'!C42,"N/A")))</f>
        <v>12.75</v>
      </c>
      <c r="I7" s="219">
        <f>IF(I67=F67,'Cycle 4'!J42,IF(I67=D67,'Cycle 4'!G42,IF(I67=C67,'Cycle 4'!D42,"N/A")))</f>
        <v>5</v>
      </c>
      <c r="J7" s="220"/>
      <c r="K7" s="241"/>
      <c r="L7" s="241"/>
      <c r="M7" s="241"/>
      <c r="N7" s="242"/>
    </row>
    <row r="8" spans="1:14" ht="14" customHeight="1" thickTop="1">
      <c r="B8" s="204" t="s">
        <v>25</v>
      </c>
      <c r="C8" s="177" t="s">
        <v>21</v>
      </c>
      <c r="D8" s="178"/>
      <c r="E8" s="179"/>
      <c r="F8" s="177" t="s">
        <v>22</v>
      </c>
      <c r="G8" s="178"/>
      <c r="H8" s="179"/>
      <c r="I8" s="177" t="s">
        <v>23</v>
      </c>
      <c r="J8" s="178"/>
      <c r="K8" s="179"/>
      <c r="L8" s="177" t="s">
        <v>24</v>
      </c>
      <c r="M8" s="178"/>
      <c r="N8" s="179"/>
    </row>
    <row r="9" spans="1:14" ht="14" customHeight="1" thickBot="1">
      <c r="B9" s="205"/>
      <c r="C9" s="67" t="s">
        <v>4</v>
      </c>
      <c r="D9" s="68" t="s">
        <v>5</v>
      </c>
      <c r="E9" s="7" t="s">
        <v>30</v>
      </c>
      <c r="F9" s="5" t="s">
        <v>4</v>
      </c>
      <c r="G9" s="68" t="s">
        <v>5</v>
      </c>
      <c r="H9" s="7" t="s">
        <v>30</v>
      </c>
      <c r="I9" s="5" t="s">
        <v>4</v>
      </c>
      <c r="J9" s="68" t="s">
        <v>5</v>
      </c>
      <c r="K9" s="7" t="s">
        <v>30</v>
      </c>
      <c r="L9" s="5" t="s">
        <v>4</v>
      </c>
      <c r="M9" s="68" t="s">
        <v>5</v>
      </c>
      <c r="N9" s="7" t="s">
        <v>30</v>
      </c>
    </row>
    <row r="10" spans="1:14" ht="14" customHeight="1" thickTop="1">
      <c r="A10" s="189" t="str">
        <f>'Cycle 4'!A10:A18</f>
        <v>Monday</v>
      </c>
      <c r="B10" s="186" t="s">
        <v>0</v>
      </c>
      <c r="C10" s="25">
        <f>C4*0.4</f>
        <v>16</v>
      </c>
      <c r="D10" s="84">
        <v>5</v>
      </c>
      <c r="E10" s="85"/>
      <c r="F10" s="26">
        <f>C10</f>
        <v>16</v>
      </c>
      <c r="G10" s="84">
        <v>5</v>
      </c>
      <c r="H10" s="85"/>
      <c r="I10" s="26">
        <f>F10</f>
        <v>16</v>
      </c>
      <c r="J10" s="84">
        <v>5</v>
      </c>
      <c r="K10" s="85"/>
      <c r="L10" s="26" t="s">
        <v>20</v>
      </c>
      <c r="M10" s="27" t="s">
        <v>20</v>
      </c>
      <c r="N10" s="28"/>
    </row>
    <row r="11" spans="1:14" ht="14" customHeight="1">
      <c r="A11" s="190"/>
      <c r="B11" s="187"/>
      <c r="C11" s="87">
        <f>C4*0.47</f>
        <v>18.799999999999997</v>
      </c>
      <c r="D11" s="118">
        <v>5</v>
      </c>
      <c r="E11" s="89"/>
      <c r="F11" s="87">
        <f>C4*0.5</f>
        <v>20</v>
      </c>
      <c r="G11" s="118">
        <v>5</v>
      </c>
      <c r="H11" s="89"/>
      <c r="I11" s="90">
        <f>F11</f>
        <v>20</v>
      </c>
      <c r="J11" s="118">
        <v>5</v>
      </c>
      <c r="K11" s="89"/>
      <c r="L11" s="90" t="s">
        <v>20</v>
      </c>
      <c r="M11" s="31" t="s">
        <v>20</v>
      </c>
      <c r="N11" s="32"/>
    </row>
    <row r="12" spans="1:14" ht="14" customHeight="1">
      <c r="A12" s="190"/>
      <c r="B12" s="187"/>
      <c r="C12" s="87">
        <f>C4*0.55</f>
        <v>22</v>
      </c>
      <c r="D12" s="118">
        <v>3</v>
      </c>
      <c r="E12" s="89"/>
      <c r="F12" s="87">
        <f>C4*0.6</f>
        <v>24</v>
      </c>
      <c r="G12" s="118">
        <v>3</v>
      </c>
      <c r="H12" s="89"/>
      <c r="I12" s="90">
        <f>F12</f>
        <v>24</v>
      </c>
      <c r="J12" s="118">
        <v>3</v>
      </c>
      <c r="K12" s="89"/>
      <c r="L12" s="90" t="s">
        <v>20</v>
      </c>
      <c r="M12" s="31" t="s">
        <v>20</v>
      </c>
      <c r="N12" s="32"/>
    </row>
    <row r="13" spans="1:14" ht="14" customHeight="1">
      <c r="A13" s="190"/>
      <c r="B13" s="187"/>
      <c r="C13" s="93">
        <f>C4*0.65</f>
        <v>26</v>
      </c>
      <c r="D13" s="119">
        <v>5</v>
      </c>
      <c r="E13" s="109"/>
      <c r="F13" s="110">
        <f>(C4*0.7)</f>
        <v>28</v>
      </c>
      <c r="G13" s="119">
        <v>3</v>
      </c>
      <c r="H13" s="109"/>
      <c r="I13" s="110">
        <f>(C4*0.75)</f>
        <v>30</v>
      </c>
      <c r="J13" s="119">
        <v>5</v>
      </c>
      <c r="K13" s="109"/>
      <c r="L13" s="110">
        <f>(C4*0.4)</f>
        <v>16</v>
      </c>
      <c r="M13" s="18">
        <v>5</v>
      </c>
      <c r="N13" s="19"/>
    </row>
    <row r="14" spans="1:14" ht="14" customHeight="1">
      <c r="A14" s="190"/>
      <c r="B14" s="187"/>
      <c r="C14" s="97">
        <f>C4*0.75</f>
        <v>30</v>
      </c>
      <c r="D14" s="94">
        <v>5</v>
      </c>
      <c r="E14" s="95"/>
      <c r="F14" s="96">
        <f>(C4*0.8)</f>
        <v>32</v>
      </c>
      <c r="G14" s="94">
        <v>3</v>
      </c>
      <c r="H14" s="95"/>
      <c r="I14" s="96">
        <f>(C4*0.85)</f>
        <v>34</v>
      </c>
      <c r="J14" s="94">
        <v>3</v>
      </c>
      <c r="K14" s="95"/>
      <c r="L14" s="96">
        <f>(C4*0.5)</f>
        <v>20</v>
      </c>
      <c r="M14" s="18">
        <v>5</v>
      </c>
      <c r="N14" s="19"/>
    </row>
    <row r="15" spans="1:14" ht="14" customHeight="1">
      <c r="A15" s="190"/>
      <c r="B15" s="188"/>
      <c r="C15" s="98">
        <f>C4*0.85</f>
        <v>34</v>
      </c>
      <c r="D15" s="120">
        <v>5</v>
      </c>
      <c r="E15" s="121"/>
      <c r="F15" s="122">
        <f>(C4*0.9)</f>
        <v>36</v>
      </c>
      <c r="G15" s="120">
        <v>3</v>
      </c>
      <c r="H15" s="121"/>
      <c r="I15" s="122">
        <f>(C4*0.95)</f>
        <v>38</v>
      </c>
      <c r="J15" s="120">
        <v>1</v>
      </c>
      <c r="K15" s="121"/>
      <c r="L15" s="122">
        <f>(C4*0.6)</f>
        <v>24</v>
      </c>
      <c r="M15" s="71">
        <v>5</v>
      </c>
      <c r="N15" s="22"/>
    </row>
    <row r="16" spans="1:14" ht="14" customHeight="1">
      <c r="A16" s="190"/>
      <c r="B16" s="146" t="str">
        <f>'Cycle 4'!B16</f>
        <v>Assistance 1</v>
      </c>
      <c r="C16" s="99">
        <f>'Cycle 4'!C16</f>
        <v>0</v>
      </c>
      <c r="D16" s="119" t="s">
        <v>19</v>
      </c>
      <c r="E16" s="109"/>
      <c r="F16" s="110">
        <f>C16</f>
        <v>0</v>
      </c>
      <c r="G16" s="119" t="s">
        <v>19</v>
      </c>
      <c r="H16" s="109"/>
      <c r="I16" s="110">
        <f>F16</f>
        <v>0</v>
      </c>
      <c r="J16" s="119" t="s">
        <v>19</v>
      </c>
      <c r="K16" s="109"/>
      <c r="L16" s="110">
        <f>C16</f>
        <v>0</v>
      </c>
      <c r="M16" s="72" t="s">
        <v>19</v>
      </c>
      <c r="N16" s="73"/>
    </row>
    <row r="17" spans="1:14" ht="14" customHeight="1">
      <c r="A17" s="190"/>
      <c r="B17" s="147" t="str">
        <f>'Cycle 4'!B17</f>
        <v>Assistance 2</v>
      </c>
      <c r="C17" s="103">
        <f>'Cycle 4'!C17</f>
        <v>0</v>
      </c>
      <c r="D17" s="94" t="s">
        <v>19</v>
      </c>
      <c r="E17" s="95"/>
      <c r="F17" s="96">
        <f>C17</f>
        <v>0</v>
      </c>
      <c r="G17" s="94" t="s">
        <v>19</v>
      </c>
      <c r="H17" s="95"/>
      <c r="I17" s="96">
        <f>F17</f>
        <v>0</v>
      </c>
      <c r="J17" s="94" t="s">
        <v>19</v>
      </c>
      <c r="K17" s="95"/>
      <c r="L17" s="96">
        <f>C17</f>
        <v>0</v>
      </c>
      <c r="M17" s="94" t="s">
        <v>19</v>
      </c>
      <c r="N17" s="19"/>
    </row>
    <row r="18" spans="1:14" ht="14" customHeight="1" thickBot="1">
      <c r="A18" s="191"/>
      <c r="B18" s="148" t="str">
        <f>'Cycle 4'!B18</f>
        <v>Core Exercise</v>
      </c>
      <c r="C18" s="104">
        <f>'Cycle 4'!C18</f>
        <v>0</v>
      </c>
      <c r="D18" s="105" t="s">
        <v>18</v>
      </c>
      <c r="E18" s="106"/>
      <c r="F18" s="96">
        <f>C18</f>
        <v>0</v>
      </c>
      <c r="G18" s="105" t="s">
        <v>18</v>
      </c>
      <c r="H18" s="106"/>
      <c r="I18" s="96">
        <f>F18</f>
        <v>0</v>
      </c>
      <c r="J18" s="105" t="s">
        <v>18</v>
      </c>
      <c r="K18" s="107"/>
      <c r="L18" s="108">
        <f>C18</f>
        <v>0</v>
      </c>
      <c r="M18" s="21" t="s">
        <v>18</v>
      </c>
      <c r="N18" s="23"/>
    </row>
    <row r="19" spans="1:14" ht="14" customHeight="1" thickTop="1">
      <c r="A19" s="183" t="str">
        <f>'Cycle 4'!A19:A27</f>
        <v>Tuesday</v>
      </c>
      <c r="B19" s="186" t="s">
        <v>2</v>
      </c>
      <c r="C19" s="25">
        <f>C5*0.4</f>
        <v>8</v>
      </c>
      <c r="D19" s="84">
        <v>5</v>
      </c>
      <c r="E19" s="85"/>
      <c r="F19" s="26">
        <f>C19</f>
        <v>8</v>
      </c>
      <c r="G19" s="84">
        <v>5</v>
      </c>
      <c r="H19" s="85"/>
      <c r="I19" s="26">
        <f>F19</f>
        <v>8</v>
      </c>
      <c r="J19" s="84">
        <v>5</v>
      </c>
      <c r="K19" s="85"/>
      <c r="L19" s="86" t="s">
        <v>20</v>
      </c>
      <c r="M19" s="27" t="s">
        <v>20</v>
      </c>
      <c r="N19" s="28"/>
    </row>
    <row r="20" spans="1:14" ht="14" customHeight="1">
      <c r="A20" s="184"/>
      <c r="B20" s="187"/>
      <c r="C20" s="29">
        <f>C5*0.47</f>
        <v>9.3999999999999986</v>
      </c>
      <c r="D20" s="88">
        <v>5</v>
      </c>
      <c r="E20" s="91"/>
      <c r="F20" s="87">
        <f>C5*0.5</f>
        <v>10</v>
      </c>
      <c r="G20" s="88">
        <v>5</v>
      </c>
      <c r="H20" s="91"/>
      <c r="I20" s="30">
        <f>F20</f>
        <v>10</v>
      </c>
      <c r="J20" s="88">
        <v>5</v>
      </c>
      <c r="K20" s="91"/>
      <c r="L20" s="92" t="s">
        <v>20</v>
      </c>
      <c r="M20" s="31" t="s">
        <v>20</v>
      </c>
      <c r="N20" s="32"/>
    </row>
    <row r="21" spans="1:14" ht="14" customHeight="1">
      <c r="A21" s="184"/>
      <c r="B21" s="187"/>
      <c r="C21" s="29">
        <f>C5*0.55</f>
        <v>11</v>
      </c>
      <c r="D21" s="88">
        <v>3</v>
      </c>
      <c r="E21" s="91"/>
      <c r="F21" s="87">
        <f>C5*0.6</f>
        <v>12</v>
      </c>
      <c r="G21" s="88">
        <v>3</v>
      </c>
      <c r="H21" s="91"/>
      <c r="I21" s="30">
        <f>F21</f>
        <v>12</v>
      </c>
      <c r="J21" s="88">
        <v>3</v>
      </c>
      <c r="K21" s="91"/>
      <c r="L21" s="92" t="s">
        <v>20</v>
      </c>
      <c r="M21" s="31" t="s">
        <v>20</v>
      </c>
      <c r="N21" s="32"/>
    </row>
    <row r="22" spans="1:14" ht="14" customHeight="1">
      <c r="A22" s="184"/>
      <c r="B22" s="187"/>
      <c r="C22" s="93">
        <f>C5*0.65</f>
        <v>13</v>
      </c>
      <c r="D22" s="94">
        <v>5</v>
      </c>
      <c r="E22" s="109"/>
      <c r="F22" s="110">
        <f>(C5*0.7)</f>
        <v>14</v>
      </c>
      <c r="G22" s="94">
        <v>3</v>
      </c>
      <c r="H22" s="109"/>
      <c r="I22" s="110">
        <f>(C5*0.75)</f>
        <v>15</v>
      </c>
      <c r="J22" s="119">
        <v>5</v>
      </c>
      <c r="K22" s="109"/>
      <c r="L22" s="110">
        <f>(C5*0.4)</f>
        <v>8</v>
      </c>
      <c r="M22" s="18">
        <v>5</v>
      </c>
      <c r="N22" s="19"/>
    </row>
    <row r="23" spans="1:14" ht="14" customHeight="1">
      <c r="A23" s="184"/>
      <c r="B23" s="187"/>
      <c r="C23" s="97">
        <f>C5*0.75</f>
        <v>15</v>
      </c>
      <c r="D23" s="94">
        <v>5</v>
      </c>
      <c r="E23" s="95"/>
      <c r="F23" s="96">
        <f>(C5*0.8)</f>
        <v>16</v>
      </c>
      <c r="G23" s="94">
        <v>3</v>
      </c>
      <c r="H23" s="95"/>
      <c r="I23" s="96">
        <f>(C5*0.85)</f>
        <v>17</v>
      </c>
      <c r="J23" s="94">
        <v>3</v>
      </c>
      <c r="K23" s="95"/>
      <c r="L23" s="96">
        <f>(C5*0.5)</f>
        <v>10</v>
      </c>
      <c r="M23" s="18">
        <v>5</v>
      </c>
      <c r="N23" s="19"/>
    </row>
    <row r="24" spans="1:14" ht="14" customHeight="1">
      <c r="A24" s="184"/>
      <c r="B24" s="188"/>
      <c r="C24" s="98">
        <f>C5*0.85</f>
        <v>17</v>
      </c>
      <c r="D24" s="120">
        <v>5</v>
      </c>
      <c r="E24" s="121"/>
      <c r="F24" s="122">
        <f>(C5*0.9)</f>
        <v>18</v>
      </c>
      <c r="G24" s="120">
        <v>3</v>
      </c>
      <c r="H24" s="121"/>
      <c r="I24" s="122">
        <f>(C5*0.95)</f>
        <v>19</v>
      </c>
      <c r="J24" s="120">
        <v>1</v>
      </c>
      <c r="K24" s="121"/>
      <c r="L24" s="122">
        <f>(C5*0.6)</f>
        <v>12</v>
      </c>
      <c r="M24" s="71">
        <v>5</v>
      </c>
      <c r="N24" s="22"/>
    </row>
    <row r="25" spans="1:14" ht="14" customHeight="1">
      <c r="A25" s="184"/>
      <c r="B25" s="146" t="str">
        <f>'Cycle 4'!B25</f>
        <v>Assistance 1</v>
      </c>
      <c r="C25" s="99">
        <f>'Cycle 4'!C25</f>
        <v>0</v>
      </c>
      <c r="D25" s="119" t="s">
        <v>19</v>
      </c>
      <c r="E25" s="109"/>
      <c r="F25" s="110">
        <f>C25</f>
        <v>0</v>
      </c>
      <c r="G25" s="111" t="s">
        <v>19</v>
      </c>
      <c r="H25" s="112"/>
      <c r="I25" s="110">
        <f>F25</f>
        <v>0</v>
      </c>
      <c r="J25" s="111" t="s">
        <v>19</v>
      </c>
      <c r="K25" s="112"/>
      <c r="L25" s="110">
        <f>C25</f>
        <v>0</v>
      </c>
      <c r="M25" s="74" t="s">
        <v>19</v>
      </c>
      <c r="N25" s="75"/>
    </row>
    <row r="26" spans="1:14" ht="14" customHeight="1">
      <c r="A26" s="184"/>
      <c r="B26" s="147" t="str">
        <f>'Cycle 4'!B26</f>
        <v>Assistance 2</v>
      </c>
      <c r="C26" s="103">
        <f>'Cycle 4'!C26</f>
        <v>0</v>
      </c>
      <c r="D26" s="94" t="s">
        <v>19</v>
      </c>
      <c r="E26" s="109"/>
      <c r="F26" s="110">
        <f>C26</f>
        <v>0</v>
      </c>
      <c r="G26" s="111" t="s">
        <v>19</v>
      </c>
      <c r="H26" s="112"/>
      <c r="I26" s="110">
        <f>F26</f>
        <v>0</v>
      </c>
      <c r="J26" s="111" t="s">
        <v>19</v>
      </c>
      <c r="K26" s="112"/>
      <c r="L26" s="110">
        <f>C26</f>
        <v>0</v>
      </c>
      <c r="M26" s="33" t="s">
        <v>19</v>
      </c>
      <c r="N26" s="34"/>
    </row>
    <row r="27" spans="1:14" ht="14" customHeight="1" thickBot="1">
      <c r="A27" s="185"/>
      <c r="B27" s="148" t="str">
        <f>'Cycle 4'!B27</f>
        <v>Core Exercise</v>
      </c>
      <c r="C27" s="104">
        <f>'Cycle 4'!C27</f>
        <v>0</v>
      </c>
      <c r="D27" s="113"/>
      <c r="E27" s="114"/>
      <c r="F27" s="110">
        <f>C27</f>
        <v>0</v>
      </c>
      <c r="G27" s="111"/>
      <c r="H27" s="112"/>
      <c r="I27" s="110">
        <f>F27</f>
        <v>0</v>
      </c>
      <c r="J27" s="111"/>
      <c r="K27" s="112"/>
      <c r="L27" s="96">
        <f>C27</f>
        <v>0</v>
      </c>
      <c r="M27" s="40"/>
      <c r="N27" s="41"/>
    </row>
    <row r="28" spans="1:14" ht="14" customHeight="1" thickTop="1">
      <c r="A28" s="189" t="str">
        <f>'Cycle 4'!A28:A36</f>
        <v>Thursday</v>
      </c>
      <c r="B28" s="186" t="s">
        <v>1</v>
      </c>
      <c r="C28" s="25">
        <f>C6*0.4</f>
        <v>16</v>
      </c>
      <c r="D28" s="84">
        <v>5</v>
      </c>
      <c r="E28" s="85"/>
      <c r="F28" s="26">
        <f>C28</f>
        <v>16</v>
      </c>
      <c r="G28" s="84">
        <v>5</v>
      </c>
      <c r="H28" s="85"/>
      <c r="I28" s="26">
        <f>F28</f>
        <v>16</v>
      </c>
      <c r="J28" s="84">
        <v>5</v>
      </c>
      <c r="K28" s="85"/>
      <c r="L28" s="86" t="s">
        <v>20</v>
      </c>
      <c r="M28" s="27" t="s">
        <v>20</v>
      </c>
      <c r="N28" s="28"/>
    </row>
    <row r="29" spans="1:14" ht="14" customHeight="1">
      <c r="A29" s="190"/>
      <c r="B29" s="187"/>
      <c r="C29" s="29">
        <f>C6*0.47</f>
        <v>18.799999999999997</v>
      </c>
      <c r="D29" s="88">
        <v>5</v>
      </c>
      <c r="E29" s="91"/>
      <c r="F29" s="87">
        <f>C6*0.5</f>
        <v>20</v>
      </c>
      <c r="G29" s="88">
        <v>5</v>
      </c>
      <c r="H29" s="91"/>
      <c r="I29" s="30">
        <f>F29</f>
        <v>20</v>
      </c>
      <c r="J29" s="88">
        <v>5</v>
      </c>
      <c r="K29" s="91"/>
      <c r="L29" s="92" t="s">
        <v>20</v>
      </c>
      <c r="M29" s="31" t="s">
        <v>20</v>
      </c>
      <c r="N29" s="32"/>
    </row>
    <row r="30" spans="1:14" ht="14" customHeight="1">
      <c r="A30" s="190"/>
      <c r="B30" s="187"/>
      <c r="C30" s="29">
        <f>C6*0.55</f>
        <v>22</v>
      </c>
      <c r="D30" s="88">
        <v>3</v>
      </c>
      <c r="E30" s="91"/>
      <c r="F30" s="87">
        <f>C6*0.6</f>
        <v>24</v>
      </c>
      <c r="G30" s="88">
        <v>3</v>
      </c>
      <c r="H30" s="91"/>
      <c r="I30" s="30">
        <f>F30</f>
        <v>24</v>
      </c>
      <c r="J30" s="88">
        <v>3</v>
      </c>
      <c r="K30" s="91"/>
      <c r="L30" s="92" t="s">
        <v>20</v>
      </c>
      <c r="M30" s="31" t="s">
        <v>20</v>
      </c>
      <c r="N30" s="32"/>
    </row>
    <row r="31" spans="1:14" ht="14" customHeight="1">
      <c r="A31" s="190"/>
      <c r="B31" s="187"/>
      <c r="C31" s="97">
        <f>C6*0.65</f>
        <v>26</v>
      </c>
      <c r="D31" s="94">
        <v>5</v>
      </c>
      <c r="E31" s="95"/>
      <c r="F31" s="96">
        <f>(C6*0.7)</f>
        <v>28</v>
      </c>
      <c r="G31" s="94">
        <v>3</v>
      </c>
      <c r="H31" s="95"/>
      <c r="I31" s="96">
        <f>(C6*0.75)</f>
        <v>30</v>
      </c>
      <c r="J31" s="94">
        <v>5</v>
      </c>
      <c r="K31" s="109"/>
      <c r="L31" s="110">
        <f>(C6*0.4)</f>
        <v>16</v>
      </c>
      <c r="M31" s="18">
        <v>5</v>
      </c>
      <c r="N31" s="19"/>
    </row>
    <row r="32" spans="1:14" ht="14" customHeight="1">
      <c r="A32" s="190"/>
      <c r="B32" s="187"/>
      <c r="C32" s="97">
        <f>C6*0.75</f>
        <v>30</v>
      </c>
      <c r="D32" s="123">
        <v>5</v>
      </c>
      <c r="E32" s="95"/>
      <c r="F32" s="96">
        <f>(C6*0.8)</f>
        <v>32</v>
      </c>
      <c r="G32" s="94">
        <v>3</v>
      </c>
      <c r="H32" s="95"/>
      <c r="I32" s="96">
        <f>(C6*0.85)</f>
        <v>34</v>
      </c>
      <c r="J32" s="94">
        <v>3</v>
      </c>
      <c r="K32" s="95"/>
      <c r="L32" s="96">
        <f>(C6*0.5)</f>
        <v>20</v>
      </c>
      <c r="M32" s="18">
        <v>5</v>
      </c>
      <c r="N32" s="19"/>
    </row>
    <row r="33" spans="1:14" ht="14" customHeight="1">
      <c r="A33" s="190"/>
      <c r="B33" s="188"/>
      <c r="C33" s="98">
        <f>C6*0.85</f>
        <v>34</v>
      </c>
      <c r="D33" s="124">
        <v>5</v>
      </c>
      <c r="E33" s="121"/>
      <c r="F33" s="122">
        <f>(C6*0.9)</f>
        <v>36</v>
      </c>
      <c r="G33" s="120">
        <v>3</v>
      </c>
      <c r="H33" s="121"/>
      <c r="I33" s="122">
        <f>(C6*0.95)</f>
        <v>38</v>
      </c>
      <c r="J33" s="120">
        <v>1</v>
      </c>
      <c r="K33" s="121"/>
      <c r="L33" s="122">
        <f>(C6*0.6)</f>
        <v>24</v>
      </c>
      <c r="M33" s="71">
        <v>5</v>
      </c>
      <c r="N33" s="22"/>
    </row>
    <row r="34" spans="1:14" ht="14" customHeight="1">
      <c r="A34" s="190"/>
      <c r="B34" s="146" t="str">
        <f>'Cycle 4'!B34</f>
        <v>Assistance 1</v>
      </c>
      <c r="C34" s="99">
        <f>'Cycle 4'!C34</f>
        <v>0</v>
      </c>
      <c r="D34" s="119" t="s">
        <v>19</v>
      </c>
      <c r="E34" s="109"/>
      <c r="F34" s="110">
        <f>C34</f>
        <v>0</v>
      </c>
      <c r="G34" s="111" t="s">
        <v>19</v>
      </c>
      <c r="H34" s="112"/>
      <c r="I34" s="110">
        <f>F34</f>
        <v>0</v>
      </c>
      <c r="J34" s="111" t="s">
        <v>19</v>
      </c>
      <c r="K34" s="112"/>
      <c r="L34" s="110">
        <f>C34</f>
        <v>0</v>
      </c>
      <c r="M34" s="74" t="s">
        <v>19</v>
      </c>
      <c r="N34" s="75"/>
    </row>
    <row r="35" spans="1:14" ht="14" customHeight="1">
      <c r="A35" s="190"/>
      <c r="B35" s="147" t="str">
        <f>'Cycle 4'!B35</f>
        <v>Assistance 2</v>
      </c>
      <c r="C35" s="103">
        <f>'Cycle 4'!C35</f>
        <v>0</v>
      </c>
      <c r="D35" s="94" t="s">
        <v>19</v>
      </c>
      <c r="E35" s="95"/>
      <c r="F35" s="96">
        <f>C35</f>
        <v>0</v>
      </c>
      <c r="G35" s="111" t="s">
        <v>19</v>
      </c>
      <c r="H35" s="112"/>
      <c r="I35" s="96">
        <f>F35</f>
        <v>0</v>
      </c>
      <c r="J35" s="111" t="s">
        <v>19</v>
      </c>
      <c r="K35" s="112"/>
      <c r="L35" s="96">
        <f>C35</f>
        <v>0</v>
      </c>
      <c r="M35" s="33" t="s">
        <v>19</v>
      </c>
      <c r="N35" s="34"/>
    </row>
    <row r="36" spans="1:14" ht="14" customHeight="1" thickBot="1">
      <c r="A36" s="191"/>
      <c r="B36" s="148" t="str">
        <f>'Cycle 4'!B36</f>
        <v>Core Exercise</v>
      </c>
      <c r="C36" s="104">
        <f>'Cycle 4'!C36</f>
        <v>0</v>
      </c>
      <c r="D36" s="105" t="s">
        <v>18</v>
      </c>
      <c r="E36" s="107"/>
      <c r="F36" s="108">
        <f>C36</f>
        <v>0</v>
      </c>
      <c r="G36" s="115" t="s">
        <v>18</v>
      </c>
      <c r="H36" s="116"/>
      <c r="I36" s="108">
        <f>F36</f>
        <v>0</v>
      </c>
      <c r="J36" s="115" t="s">
        <v>18</v>
      </c>
      <c r="K36" s="116"/>
      <c r="L36" s="108">
        <f>C36</f>
        <v>0</v>
      </c>
      <c r="M36" s="43" t="s">
        <v>18</v>
      </c>
      <c r="N36" s="44"/>
    </row>
    <row r="37" spans="1:14" ht="14" customHeight="1" thickTop="1">
      <c r="A37" s="183" t="str">
        <f>'Cycle 4'!A37:A45</f>
        <v>Friday</v>
      </c>
      <c r="B37" s="186" t="s">
        <v>3</v>
      </c>
      <c r="C37" s="25">
        <f>C7*0.4</f>
        <v>8</v>
      </c>
      <c r="D37" s="84">
        <v>5</v>
      </c>
      <c r="E37" s="85"/>
      <c r="F37" s="26">
        <f>C37</f>
        <v>8</v>
      </c>
      <c r="G37" s="84">
        <v>5</v>
      </c>
      <c r="H37" s="85"/>
      <c r="I37" s="26">
        <f>F37</f>
        <v>8</v>
      </c>
      <c r="J37" s="84">
        <v>5</v>
      </c>
      <c r="K37" s="85"/>
      <c r="L37" s="86" t="s">
        <v>20</v>
      </c>
      <c r="M37" s="27" t="s">
        <v>20</v>
      </c>
      <c r="N37" s="28"/>
    </row>
    <row r="38" spans="1:14" ht="14" customHeight="1">
      <c r="A38" s="184"/>
      <c r="B38" s="187"/>
      <c r="C38" s="29">
        <f>C7*0.47</f>
        <v>9.3999999999999986</v>
      </c>
      <c r="D38" s="88">
        <v>5</v>
      </c>
      <c r="E38" s="91"/>
      <c r="F38" s="87">
        <f>C7*0.5</f>
        <v>10</v>
      </c>
      <c r="G38" s="88">
        <v>5</v>
      </c>
      <c r="H38" s="91"/>
      <c r="I38" s="30">
        <f>F38</f>
        <v>10</v>
      </c>
      <c r="J38" s="88">
        <v>5</v>
      </c>
      <c r="K38" s="91"/>
      <c r="L38" s="92" t="s">
        <v>20</v>
      </c>
      <c r="M38" s="31" t="s">
        <v>20</v>
      </c>
      <c r="N38" s="32"/>
    </row>
    <row r="39" spans="1:14" ht="14" customHeight="1">
      <c r="A39" s="184"/>
      <c r="B39" s="187"/>
      <c r="C39" s="29">
        <f>C7*0.55</f>
        <v>11</v>
      </c>
      <c r="D39" s="88">
        <v>3</v>
      </c>
      <c r="E39" s="91"/>
      <c r="F39" s="87">
        <f>C7*0.6</f>
        <v>12</v>
      </c>
      <c r="G39" s="88">
        <v>3</v>
      </c>
      <c r="H39" s="91"/>
      <c r="I39" s="30">
        <f>F39</f>
        <v>12</v>
      </c>
      <c r="J39" s="88">
        <v>3</v>
      </c>
      <c r="K39" s="91"/>
      <c r="L39" s="92" t="s">
        <v>20</v>
      </c>
      <c r="M39" s="31" t="s">
        <v>20</v>
      </c>
      <c r="N39" s="32"/>
    </row>
    <row r="40" spans="1:14" ht="14" customHeight="1">
      <c r="A40" s="184"/>
      <c r="B40" s="187"/>
      <c r="C40" s="97">
        <f>C7*0.65</f>
        <v>13</v>
      </c>
      <c r="D40" s="94">
        <v>5</v>
      </c>
      <c r="E40" s="95"/>
      <c r="F40" s="96">
        <f>(C7*0.7)</f>
        <v>14</v>
      </c>
      <c r="G40" s="94">
        <v>3</v>
      </c>
      <c r="H40" s="95"/>
      <c r="I40" s="96">
        <f>(C7*0.75)</f>
        <v>15</v>
      </c>
      <c r="J40" s="94">
        <v>5</v>
      </c>
      <c r="K40" s="109"/>
      <c r="L40" s="110">
        <f>(C7*0.4)</f>
        <v>8</v>
      </c>
      <c r="M40" s="18">
        <v>5</v>
      </c>
      <c r="N40" s="19"/>
    </row>
    <row r="41" spans="1:14" ht="14" customHeight="1">
      <c r="A41" s="184"/>
      <c r="B41" s="187"/>
      <c r="C41" s="97">
        <f>C7*0.75</f>
        <v>15</v>
      </c>
      <c r="D41" s="123">
        <v>5</v>
      </c>
      <c r="E41" s="95"/>
      <c r="F41" s="96">
        <f>(C7*0.8)</f>
        <v>16</v>
      </c>
      <c r="G41" s="94">
        <v>3</v>
      </c>
      <c r="H41" s="95"/>
      <c r="I41" s="96">
        <f>(C7*0.85)</f>
        <v>17</v>
      </c>
      <c r="J41" s="94">
        <v>3</v>
      </c>
      <c r="K41" s="95"/>
      <c r="L41" s="96">
        <f>(C7*0.5)</f>
        <v>10</v>
      </c>
      <c r="M41" s="18">
        <v>5</v>
      </c>
      <c r="N41" s="19"/>
    </row>
    <row r="42" spans="1:14" ht="14" customHeight="1">
      <c r="A42" s="184"/>
      <c r="B42" s="188"/>
      <c r="C42" s="98">
        <f>C7*0.85</f>
        <v>17</v>
      </c>
      <c r="D42" s="124">
        <v>5</v>
      </c>
      <c r="E42" s="121"/>
      <c r="F42" s="122">
        <f>(C7*0.9)</f>
        <v>18</v>
      </c>
      <c r="G42" s="120">
        <v>3</v>
      </c>
      <c r="H42" s="121"/>
      <c r="I42" s="122">
        <f>(C7*0.95)</f>
        <v>19</v>
      </c>
      <c r="J42" s="120">
        <v>1</v>
      </c>
      <c r="K42" s="121"/>
      <c r="L42" s="122">
        <f>(C7*0.6)</f>
        <v>12</v>
      </c>
      <c r="M42" s="71">
        <v>5</v>
      </c>
      <c r="N42" s="22"/>
    </row>
    <row r="43" spans="1:14" ht="14" customHeight="1">
      <c r="A43" s="184"/>
      <c r="B43" s="146" t="str">
        <f>'Cycle 4'!B43</f>
        <v>Assistance 1</v>
      </c>
      <c r="C43" s="128">
        <f>'Cycle 4'!C43</f>
        <v>0</v>
      </c>
      <c r="D43" s="100" t="s">
        <v>19</v>
      </c>
      <c r="E43" s="101"/>
      <c r="F43" s="102">
        <f>C43</f>
        <v>0</v>
      </c>
      <c r="G43" s="100" t="s">
        <v>19</v>
      </c>
      <c r="H43" s="101"/>
      <c r="I43" s="102">
        <f>F43</f>
        <v>0</v>
      </c>
      <c r="J43" s="100" t="s">
        <v>19</v>
      </c>
      <c r="K43" s="101"/>
      <c r="L43" s="102">
        <f>C43</f>
        <v>0</v>
      </c>
      <c r="M43" s="72" t="s">
        <v>19</v>
      </c>
      <c r="N43" s="73"/>
    </row>
    <row r="44" spans="1:14" ht="14" customHeight="1">
      <c r="A44" s="184"/>
      <c r="B44" s="147" t="str">
        <f>'Cycle 4'!B44</f>
        <v>Assistance 2</v>
      </c>
      <c r="C44" s="129">
        <f>'Cycle 4'!C44</f>
        <v>0</v>
      </c>
      <c r="D44" s="94" t="s">
        <v>19</v>
      </c>
      <c r="E44" s="95"/>
      <c r="F44" s="96">
        <f>C44</f>
        <v>0</v>
      </c>
      <c r="G44" s="94" t="s">
        <v>19</v>
      </c>
      <c r="H44" s="95"/>
      <c r="I44" s="96">
        <f>F44</f>
        <v>0</v>
      </c>
      <c r="J44" s="94" t="s">
        <v>19</v>
      </c>
      <c r="K44" s="95"/>
      <c r="L44" s="96">
        <f>C44</f>
        <v>0</v>
      </c>
      <c r="M44" s="18" t="s">
        <v>19</v>
      </c>
      <c r="N44" s="19"/>
    </row>
    <row r="45" spans="1:14" ht="14" customHeight="1" thickBot="1">
      <c r="A45" s="185"/>
      <c r="B45" s="148" t="str">
        <f>'Cycle 4'!B45</f>
        <v>Core Exercise</v>
      </c>
      <c r="C45" s="130">
        <f>'Cycle 4'!C45</f>
        <v>0</v>
      </c>
      <c r="D45" s="105" t="s">
        <v>17</v>
      </c>
      <c r="E45" s="107"/>
      <c r="F45" s="108">
        <f>C45</f>
        <v>0</v>
      </c>
      <c r="G45" s="105" t="s">
        <v>17</v>
      </c>
      <c r="H45" s="107"/>
      <c r="I45" s="108">
        <f>F45</f>
        <v>0</v>
      </c>
      <c r="J45" s="105" t="s">
        <v>17</v>
      </c>
      <c r="K45" s="107"/>
      <c r="L45" s="108">
        <f>C45</f>
        <v>0</v>
      </c>
      <c r="M45" s="21" t="s">
        <v>17</v>
      </c>
      <c r="N45" s="23"/>
    </row>
    <row r="46" spans="1:14" ht="14" customHeight="1" thickTop="1" thickBot="1">
      <c r="A46" s="64"/>
      <c r="B46" s="64"/>
      <c r="C46" s="70"/>
      <c r="D46" s="70"/>
      <c r="E46" s="70"/>
      <c r="F46" s="70"/>
      <c r="G46" s="70"/>
      <c r="H46" s="70"/>
      <c r="I46" s="70"/>
      <c r="J46" s="70"/>
      <c r="K46" s="70"/>
      <c r="L46" s="70"/>
      <c r="M46" s="70"/>
      <c r="N46" s="70"/>
    </row>
    <row r="47" spans="1:14" ht="14" customHeight="1" thickTop="1">
      <c r="B47" s="204" t="s">
        <v>25</v>
      </c>
      <c r="C47" s="177" t="s">
        <v>21</v>
      </c>
      <c r="D47" s="178"/>
      <c r="E47" s="179"/>
      <c r="F47" s="177" t="s">
        <v>22</v>
      </c>
      <c r="G47" s="178"/>
      <c r="H47" s="179"/>
      <c r="I47" s="177" t="s">
        <v>23</v>
      </c>
      <c r="J47" s="178"/>
      <c r="K47" s="179"/>
      <c r="L47" s="177" t="s">
        <v>24</v>
      </c>
      <c r="M47" s="178"/>
      <c r="N47" s="179"/>
    </row>
    <row r="48" spans="1:14" ht="14" customHeight="1" thickBot="1">
      <c r="B48" s="205"/>
      <c r="C48" s="5" t="s">
        <v>4</v>
      </c>
      <c r="D48" s="68" t="s">
        <v>5</v>
      </c>
      <c r="E48" s="7" t="s">
        <v>30</v>
      </c>
      <c r="F48" s="5" t="s">
        <v>4</v>
      </c>
      <c r="G48" s="68" t="s">
        <v>5</v>
      </c>
      <c r="H48" s="7" t="s">
        <v>30</v>
      </c>
      <c r="I48" s="5" t="s">
        <v>4</v>
      </c>
      <c r="J48" s="68" t="s">
        <v>5</v>
      </c>
      <c r="K48" s="7" t="s">
        <v>30</v>
      </c>
      <c r="L48" s="5" t="s">
        <v>4</v>
      </c>
      <c r="M48" s="68" t="s">
        <v>5</v>
      </c>
      <c r="N48" s="7" t="s">
        <v>30</v>
      </c>
    </row>
    <row r="49" spans="1:14" ht="14" customHeight="1" thickTop="1">
      <c r="A49" s="201" t="str">
        <f>'Cycle 4'!A49:A54</f>
        <v>Wed - ("Off")</v>
      </c>
      <c r="B49" s="60"/>
      <c r="C49" s="55"/>
      <c r="D49" s="35"/>
      <c r="E49" s="36"/>
      <c r="F49" s="37"/>
      <c r="G49" s="35"/>
      <c r="H49" s="36"/>
      <c r="I49" s="37"/>
      <c r="J49" s="38"/>
      <c r="K49" s="39"/>
      <c r="L49" s="37"/>
      <c r="M49" s="35"/>
      <c r="N49" s="36"/>
    </row>
    <row r="50" spans="1:14" ht="14" customHeight="1">
      <c r="A50" s="202"/>
      <c r="B50" s="58"/>
      <c r="C50" s="17"/>
      <c r="D50" s="40"/>
      <c r="E50" s="41"/>
      <c r="F50" s="42"/>
      <c r="G50" s="40"/>
      <c r="H50" s="41"/>
      <c r="I50" s="42"/>
      <c r="J50" s="40"/>
      <c r="K50" s="41"/>
      <c r="L50" s="42"/>
      <c r="M50" s="40"/>
      <c r="N50" s="41"/>
    </row>
    <row r="51" spans="1:14" ht="14" customHeight="1">
      <c r="A51" s="202"/>
      <c r="B51" s="58"/>
      <c r="C51" s="17"/>
      <c r="D51" s="18"/>
      <c r="E51" s="19"/>
      <c r="F51" s="20"/>
      <c r="G51" s="18"/>
      <c r="H51" s="19"/>
      <c r="I51" s="20"/>
      <c r="J51" s="18"/>
      <c r="K51" s="19"/>
      <c r="L51" s="20"/>
      <c r="M51" s="18"/>
      <c r="N51" s="19"/>
    </row>
    <row r="52" spans="1:14" ht="14" customHeight="1">
      <c r="A52" s="202"/>
      <c r="B52" s="58"/>
      <c r="C52" s="17"/>
      <c r="D52" s="18"/>
      <c r="E52" s="19"/>
      <c r="F52" s="20"/>
      <c r="G52" s="18"/>
      <c r="H52" s="19"/>
      <c r="I52" s="20"/>
      <c r="J52" s="18"/>
      <c r="K52" s="19"/>
      <c r="L52" s="20"/>
      <c r="M52" s="18"/>
      <c r="N52" s="19"/>
    </row>
    <row r="53" spans="1:14" ht="14" customHeight="1">
      <c r="A53" s="202"/>
      <c r="B53" s="58"/>
      <c r="C53" s="17"/>
      <c r="D53" s="18"/>
      <c r="E53" s="19"/>
      <c r="F53" s="20"/>
      <c r="G53" s="18"/>
      <c r="H53" s="19"/>
      <c r="I53" s="20"/>
      <c r="J53" s="18"/>
      <c r="K53" s="19"/>
      <c r="L53" s="20"/>
      <c r="M53" s="18"/>
      <c r="N53" s="19"/>
    </row>
    <row r="54" spans="1:14" ht="14" customHeight="1" thickBot="1">
      <c r="A54" s="203"/>
      <c r="B54" s="59"/>
      <c r="C54" s="56"/>
      <c r="D54" s="21"/>
      <c r="E54" s="23"/>
      <c r="F54" s="24"/>
      <c r="G54" s="21"/>
      <c r="H54" s="23"/>
      <c r="I54" s="24"/>
      <c r="J54" s="21"/>
      <c r="K54" s="23"/>
      <c r="L54" s="24"/>
      <c r="M54" s="21"/>
      <c r="N54" s="23"/>
    </row>
    <row r="55" spans="1:14" ht="14" customHeight="1" thickTop="1">
      <c r="A55" s="180" t="str">
        <f>'Cycle 4'!A55:A60</f>
        <v>Sat or Sun ("Off")</v>
      </c>
      <c r="B55" s="61"/>
      <c r="C55" s="45"/>
      <c r="D55" s="35"/>
      <c r="E55" s="36"/>
      <c r="F55" s="37"/>
      <c r="G55" s="46"/>
      <c r="H55" s="36"/>
      <c r="I55" s="37"/>
      <c r="J55" s="35"/>
      <c r="K55" s="36"/>
      <c r="L55" s="37"/>
      <c r="M55" s="35"/>
      <c r="N55" s="36"/>
    </row>
    <row r="56" spans="1:14" ht="14" customHeight="1">
      <c r="A56" s="181"/>
      <c r="B56" s="62"/>
      <c r="C56" s="47"/>
      <c r="D56" s="40"/>
      <c r="E56" s="41"/>
      <c r="F56" s="42"/>
      <c r="G56" s="48"/>
      <c r="H56" s="41"/>
      <c r="I56" s="42"/>
      <c r="J56" s="40"/>
      <c r="K56" s="41"/>
      <c r="L56" s="42"/>
      <c r="M56" s="40"/>
      <c r="N56" s="41"/>
    </row>
    <row r="57" spans="1:14" ht="14" customHeight="1">
      <c r="A57" s="181"/>
      <c r="B57" s="62"/>
      <c r="C57" s="47"/>
      <c r="D57" s="40"/>
      <c r="E57" s="41"/>
      <c r="F57" s="42"/>
      <c r="G57" s="48"/>
      <c r="H57" s="41"/>
      <c r="I57" s="42"/>
      <c r="J57" s="40"/>
      <c r="K57" s="41"/>
      <c r="L57" s="42"/>
      <c r="M57" s="40"/>
      <c r="N57" s="41"/>
    </row>
    <row r="58" spans="1:14" ht="14" customHeight="1">
      <c r="A58" s="181"/>
      <c r="B58" s="62"/>
      <c r="C58" s="47"/>
      <c r="D58" s="40"/>
      <c r="E58" s="41"/>
      <c r="F58" s="42"/>
      <c r="G58" s="48"/>
      <c r="H58" s="41"/>
      <c r="I58" s="42"/>
      <c r="J58" s="40"/>
      <c r="K58" s="41"/>
      <c r="L58" s="42"/>
      <c r="M58" s="40"/>
      <c r="N58" s="41"/>
    </row>
    <row r="59" spans="1:14" ht="14" customHeight="1">
      <c r="A59" s="181"/>
      <c r="B59" s="62"/>
      <c r="C59" s="47"/>
      <c r="D59" s="40"/>
      <c r="E59" s="41"/>
      <c r="F59" s="42"/>
      <c r="G59" s="48"/>
      <c r="H59" s="41"/>
      <c r="I59" s="42"/>
      <c r="J59" s="40"/>
      <c r="K59" s="41"/>
      <c r="L59" s="42"/>
      <c r="M59" s="40"/>
      <c r="N59" s="41"/>
    </row>
    <row r="60" spans="1:14" ht="14" customHeight="1" thickBot="1">
      <c r="A60" s="182"/>
      <c r="B60" s="63"/>
      <c r="C60" s="49"/>
      <c r="D60" s="50"/>
      <c r="E60" s="51"/>
      <c r="F60" s="52"/>
      <c r="G60" s="53"/>
      <c r="H60" s="51"/>
      <c r="I60" s="52"/>
      <c r="J60" s="50"/>
      <c r="K60" s="51"/>
      <c r="L60" s="52"/>
      <c r="M60" s="50"/>
      <c r="N60" s="51"/>
    </row>
    <row r="61" spans="1:14" ht="14" customHeight="1" thickTop="1"/>
    <row r="62" spans="1:14" ht="14" customHeight="1">
      <c r="C62" s="230" t="s">
        <v>39</v>
      </c>
      <c r="D62" s="230"/>
      <c r="E62" s="230"/>
      <c r="F62" s="230"/>
      <c r="G62" s="230"/>
      <c r="H62" s="230"/>
      <c r="I62" s="230"/>
    </row>
    <row r="63" spans="1:14" ht="14" customHeight="1">
      <c r="B63" s="133" t="s">
        <v>35</v>
      </c>
      <c r="C63" s="1">
        <v>1</v>
      </c>
      <c r="D63" s="1">
        <v>2</v>
      </c>
      <c r="E63" s="1"/>
      <c r="F63" s="1">
        <v>3</v>
      </c>
      <c r="I63" s="1" t="s">
        <v>26</v>
      </c>
    </row>
    <row r="64" spans="1:14" ht="14" customHeight="1">
      <c r="B64" t="s">
        <v>0</v>
      </c>
      <c r="C64" s="132">
        <f>('Cycle 4'!C15*'Cycle 4'!D15*0.033333+'Cycle 4'!C15)</f>
        <v>29.749957500000001</v>
      </c>
      <c r="D64" s="132">
        <f>('Cycle 4'!F15*'Cycle 4'!G15*0.033333+'Cycle 4'!F15)</f>
        <v>29.699973</v>
      </c>
      <c r="E64" s="132"/>
      <c r="F64" s="132">
        <f>('Cycle 4'!I15*'Cycle 4'!J15*0.033333+'Cycle 4'!I15)</f>
        <v>29.449990499999998</v>
      </c>
      <c r="G64" s="132"/>
      <c r="H64" s="132"/>
      <c r="I64" s="132">
        <f>MAX(C64:F64)</f>
        <v>29.749957500000001</v>
      </c>
    </row>
    <row r="65" spans="2:9" ht="14" customHeight="1">
      <c r="B65" t="s">
        <v>2</v>
      </c>
      <c r="C65" s="132">
        <f>('Cycle 4'!C24*'Cycle 4'!D24*0.033333+'Cycle 4'!C24)</f>
        <v>14.87497875</v>
      </c>
      <c r="D65" s="132">
        <f>('Cycle 4'!F24*'Cycle 4'!G24*0.033333+'Cycle 4'!F24)</f>
        <v>14.8499865</v>
      </c>
      <c r="E65" s="132"/>
      <c r="F65" s="132">
        <f>('Cycle 4'!I24*'Cycle 4'!J24*0.033333+'Cycle 4'!I24)</f>
        <v>14.724995249999999</v>
      </c>
      <c r="G65" s="132"/>
      <c r="H65" s="132"/>
      <c r="I65" s="132">
        <f>MAX(C65:F65)</f>
        <v>14.87497875</v>
      </c>
    </row>
    <row r="66" spans="2:9" ht="14" customHeight="1">
      <c r="B66" t="s">
        <v>1</v>
      </c>
      <c r="C66" s="132">
        <f>('Cycle 4'!C33*'Cycle 4'!D33*0.033333+'Cycle 4'!C33)</f>
        <v>29.749957500000001</v>
      </c>
      <c r="D66" s="132">
        <f>('Cycle 4'!F33*'Cycle 4'!G33*0.033333+'Cycle 4'!F33)</f>
        <v>29.699973</v>
      </c>
      <c r="E66" s="132"/>
      <c r="F66" s="132">
        <f>('Cycle 4'!I33*'Cycle 4'!J33*0.033333+'Cycle 4'!I33)</f>
        <v>29.449990499999998</v>
      </c>
      <c r="G66" s="132"/>
      <c r="H66" s="132"/>
      <c r="I66" s="132">
        <f>MAX(C66:F66)</f>
        <v>29.749957500000001</v>
      </c>
    </row>
    <row r="67" spans="2:9" ht="14" customHeight="1">
      <c r="B67" t="s">
        <v>3</v>
      </c>
      <c r="C67" s="132">
        <f>('Cycle 4'!C42*'Cycle 4'!D42*0.033333+'Cycle 4'!C42)</f>
        <v>14.87497875</v>
      </c>
      <c r="D67" s="132">
        <f>('Cycle 4'!F42*'Cycle 4'!G42*0.033333+'Cycle 4'!F42)</f>
        <v>14.8499865</v>
      </c>
      <c r="E67" s="132"/>
      <c r="F67" s="132">
        <f>('Cycle 4'!I42*'Cycle 4'!J42*0.033333+'Cycle 4'!I42)</f>
        <v>14.724995249999999</v>
      </c>
      <c r="G67" s="132"/>
      <c r="H67" s="132"/>
      <c r="I67" s="132">
        <f>MAX(C67:F67)</f>
        <v>14.87497875</v>
      </c>
    </row>
    <row r="68" spans="2:9" ht="14" customHeight="1"/>
  </sheetData>
  <sheetProtection selectLockedCells="1"/>
  <mergeCells count="36">
    <mergeCell ref="B2:D2"/>
    <mergeCell ref="E2:F2"/>
    <mergeCell ref="G2:H2"/>
    <mergeCell ref="E5:F5"/>
    <mergeCell ref="I5:J5"/>
    <mergeCell ref="B3:C3"/>
    <mergeCell ref="E3:G3"/>
    <mergeCell ref="I3:J3"/>
    <mergeCell ref="E4:F4"/>
    <mergeCell ref="I4:J4"/>
    <mergeCell ref="K2:N7"/>
    <mergeCell ref="A28:A36"/>
    <mergeCell ref="B28:B33"/>
    <mergeCell ref="E6:F6"/>
    <mergeCell ref="I6:J6"/>
    <mergeCell ref="E7:F7"/>
    <mergeCell ref="I7:J7"/>
    <mergeCell ref="B8:B9"/>
    <mergeCell ref="C8:E8"/>
    <mergeCell ref="F8:H8"/>
    <mergeCell ref="I8:K8"/>
    <mergeCell ref="L8:N8"/>
    <mergeCell ref="A10:A18"/>
    <mergeCell ref="B10:B15"/>
    <mergeCell ref="A19:A27"/>
    <mergeCell ref="B19:B24"/>
    <mergeCell ref="L47:N47"/>
    <mergeCell ref="A49:A54"/>
    <mergeCell ref="A55:A60"/>
    <mergeCell ref="C62:I62"/>
    <mergeCell ref="A37:A45"/>
    <mergeCell ref="B37:B42"/>
    <mergeCell ref="B47:B48"/>
    <mergeCell ref="C47:E47"/>
    <mergeCell ref="F47:H47"/>
    <mergeCell ref="I47:K47"/>
  </mergeCells>
  <phoneticPr fontId="24" type="noConversion"/>
  <dataValidations count="4">
    <dataValidation type="list" allowBlank="1" showInputMessage="1" showErrorMessage="1" sqref="B43:B44">
      <formula1>OHPress</formula1>
    </dataValidation>
    <dataValidation type="list" allowBlank="1" showInputMessage="1" showErrorMessage="1" sqref="B34:B35">
      <formula1>Deadlift</formula1>
    </dataValidation>
    <dataValidation type="list" allowBlank="1" showInputMessage="1" showErrorMessage="1" sqref="B25:B26">
      <formula1>Bench</formula1>
    </dataValidation>
    <dataValidation type="list" allowBlank="1" showInputMessage="1" showErrorMessage="1" sqref="B16:B17 B40:B41">
      <formula1>Squat</formula1>
    </dataValidation>
  </dataValidations>
  <hyperlinks>
    <hyperlink ref="B2" r:id="rId1"/>
    <hyperlink ref="C2" r:id="rId2" display="http://www.ViolentZen.com"/>
    <hyperlink ref="D2" r:id="rId3" display="http://www.ViolentZen.com"/>
  </hyperlinks>
  <printOptions verticalCentered="1"/>
  <pageMargins left="0.5" right="0.5" top="0.5" bottom="0.5" header="0.3" footer="0.3"/>
  <pageSetup orientation="landscape" horizontalDpi="4294967292" verticalDpi="4294967292"/>
  <headerFooter>
    <oddHeader>&amp;C&amp;"Arial,Regular"&amp;10&amp;K000000Wendler 5/3/1 by ViolentZen.com</oddHeader>
    <oddFooter>&amp;L&amp;"Calibri,Regular"&amp;K000000&amp;F&amp;R&amp;"Calibri,Regular"&amp;K000000&amp;A</oddFooter>
  </headerFooter>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8"/>
  <sheetViews>
    <sheetView showGridLines="0" zoomScale="145" zoomScaleNormal="145" zoomScalePageLayoutView="145" workbookViewId="0">
      <pane ySplit="9" topLeftCell="A10" activePane="bottomLeft" state="frozenSplit"/>
      <selection activeCell="H1" sqref="H1"/>
      <selection pane="bottomLeft" activeCell="K2" sqref="K2:N7"/>
    </sheetView>
  </sheetViews>
  <sheetFormatPr baseColWidth="10" defaultRowHeight="14" x14ac:dyDescent="0"/>
  <cols>
    <col min="1" max="1" width="2.6640625" customWidth="1"/>
    <col min="2" max="2" width="13.33203125" customWidth="1"/>
    <col min="3" max="4" width="6.5" customWidth="1"/>
    <col min="5" max="5" width="12.6640625" customWidth="1"/>
    <col min="6" max="7" width="6.5" customWidth="1"/>
    <col min="8" max="8" width="12.6640625" customWidth="1"/>
    <col min="9" max="10" width="6.5" customWidth="1"/>
    <col min="11" max="11" width="12.6640625" customWidth="1"/>
    <col min="12" max="13" width="6.5" customWidth="1"/>
    <col min="14" max="14" width="12.6640625" customWidth="1"/>
  </cols>
  <sheetData>
    <row r="1" spans="1:14" ht="14" customHeight="1">
      <c r="A1" s="2"/>
      <c r="B1" s="80" t="s">
        <v>31</v>
      </c>
      <c r="C1" s="2"/>
      <c r="D1" s="2"/>
      <c r="F1" s="2"/>
      <c r="G1" s="3" t="s">
        <v>36</v>
      </c>
      <c r="H1" s="131"/>
      <c r="I1" s="2"/>
      <c r="J1" s="2"/>
      <c r="L1" s="69"/>
      <c r="M1" s="69"/>
    </row>
    <row r="2" spans="1:14" ht="14" customHeight="1" thickBot="1">
      <c r="A2" s="2"/>
      <c r="B2" s="214" t="s">
        <v>83</v>
      </c>
      <c r="C2" s="214"/>
      <c r="D2" s="214"/>
      <c r="E2" s="213"/>
      <c r="F2" s="213"/>
      <c r="G2" s="236" t="str">
        <f>IF('Cycle 1'!H2="KG", "Note: Weight is in KILOS","Note: Weight is in POUNDS")</f>
        <v>Note: Weight is in POUNDS</v>
      </c>
      <c r="H2" s="236"/>
      <c r="J2" s="76"/>
      <c r="K2" s="237" t="s">
        <v>91</v>
      </c>
      <c r="L2" s="237"/>
      <c r="M2" s="237"/>
      <c r="N2" s="238"/>
    </row>
    <row r="3" spans="1:14" ht="14" customHeight="1" thickTop="1" thickBot="1">
      <c r="B3" s="231" t="s">
        <v>34</v>
      </c>
      <c r="C3" s="232"/>
      <c r="D3" s="134" t="s">
        <v>33</v>
      </c>
      <c r="E3" s="227" t="s">
        <v>10</v>
      </c>
      <c r="F3" s="228"/>
      <c r="G3" s="229"/>
      <c r="H3" s="149" t="s">
        <v>11</v>
      </c>
      <c r="I3" s="228" t="s">
        <v>12</v>
      </c>
      <c r="J3" s="229"/>
      <c r="K3" s="239"/>
      <c r="L3" s="239"/>
      <c r="M3" s="239"/>
      <c r="N3" s="240"/>
    </row>
    <row r="4" spans="1:14" ht="14" customHeight="1" thickTop="1">
      <c r="B4" s="8" t="s">
        <v>6</v>
      </c>
      <c r="C4" s="233">
        <f>IF('Cycle 1'!H2="KG",'Cycle 5'!C4+4.5359237,'Cycle 5'!C4+10)</f>
        <v>50</v>
      </c>
      <c r="D4" s="136">
        <f>G4*0.9</f>
        <v>35.699948999999997</v>
      </c>
      <c r="E4" s="221" t="s">
        <v>6</v>
      </c>
      <c r="F4" s="222"/>
      <c r="G4" s="137">
        <f>H4*I4*0.033333+H4</f>
        <v>39.666609999999999</v>
      </c>
      <c r="H4" s="138">
        <f>IF(I64=F64,'Cycle 5'!I15,IF(I64=D64,'Cycle 5'!F15,IF(I64=C64,'Cycle 5'!C15,"N/A")))</f>
        <v>34</v>
      </c>
      <c r="I4" s="215">
        <f>IF(I64=F64,'Cycle 5'!J15,IF(I64=D64,'Cycle 5'!G15,IF(I64=C64,'Cycle 5'!D15,"N/A")))</f>
        <v>5</v>
      </c>
      <c r="J4" s="216"/>
      <c r="K4" s="239"/>
      <c r="L4" s="239"/>
      <c r="M4" s="239"/>
      <c r="N4" s="240"/>
    </row>
    <row r="5" spans="1:14" ht="14" customHeight="1">
      <c r="B5" s="9" t="s">
        <v>7</v>
      </c>
      <c r="C5" s="234">
        <f>IF('Cycle 1'!H2="KG",'Cycle 5'!C5+2.2679618,'Cycle 5'!C5+5)</f>
        <v>25</v>
      </c>
      <c r="D5" s="139">
        <f>G5*0.9</f>
        <v>17.849974499999998</v>
      </c>
      <c r="E5" s="223" t="s">
        <v>7</v>
      </c>
      <c r="F5" s="224"/>
      <c r="G5" s="140">
        <f>H5*I5*0.033333+H5</f>
        <v>19.833304999999999</v>
      </c>
      <c r="H5" s="141">
        <f>IF(I65=F65,'Cycle 5'!I24,IF(I65=D65,'Cycle 5'!F24,IF(I65=C65,'Cycle 5'!C24,"N/A")))</f>
        <v>17</v>
      </c>
      <c r="I5" s="217">
        <f>IF(I65=F65,'Cycle 5'!J24,IF(I65=D65,'Cycle 5'!G24,IF(I65=C65,'Cycle 5'!D24,"N/A")))</f>
        <v>5</v>
      </c>
      <c r="J5" s="218"/>
      <c r="K5" s="239"/>
      <c r="L5" s="239"/>
      <c r="M5" s="239"/>
      <c r="N5" s="240"/>
    </row>
    <row r="6" spans="1:14" ht="14" customHeight="1">
      <c r="B6" s="9" t="s">
        <v>8</v>
      </c>
      <c r="C6" s="234">
        <f>IF('Cycle 1'!H2="KG",'Cycle 5'!C6+4.5359237,'Cycle 5'!C6+10)</f>
        <v>50</v>
      </c>
      <c r="D6" s="139">
        <f>G6*0.9</f>
        <v>35.699948999999997</v>
      </c>
      <c r="E6" s="223" t="s">
        <v>8</v>
      </c>
      <c r="F6" s="224"/>
      <c r="G6" s="140">
        <f>H6*I6*0.033333+H6</f>
        <v>39.666609999999999</v>
      </c>
      <c r="H6" s="141">
        <f>IF(I66=F66,'Cycle 5'!I33,IF(I66=D66,'Cycle 5'!F33,IF(I66=C66,'Cycle 5'!C33,"N/A")))</f>
        <v>34</v>
      </c>
      <c r="I6" s="217">
        <f>IF(I66=F66,'Cycle 5'!J33,IF(I66=D66,'Cycle 5'!G33,IF(I66=C66,'Cycle 5'!D33,"N/A")))</f>
        <v>5</v>
      </c>
      <c r="J6" s="218"/>
      <c r="K6" s="239"/>
      <c r="L6" s="239"/>
      <c r="M6" s="239"/>
      <c r="N6" s="240"/>
    </row>
    <row r="7" spans="1:14" ht="14" customHeight="1" thickBot="1">
      <c r="B7" s="10" t="s">
        <v>9</v>
      </c>
      <c r="C7" s="235">
        <f>IF('Cycle 1'!H2="KG",'Cycle 5'!C7+2.2679618,'Cycle 5'!C7+5)</f>
        <v>25</v>
      </c>
      <c r="D7" s="142">
        <f>G7*0.9</f>
        <v>17.849974499999998</v>
      </c>
      <c r="E7" s="225" t="s">
        <v>9</v>
      </c>
      <c r="F7" s="226"/>
      <c r="G7" s="143">
        <f>H7*I7*0.033333+H7</f>
        <v>19.833304999999999</v>
      </c>
      <c r="H7" s="144">
        <f>IF(I67=F67,'Cycle 5'!I42,IF(I67=D67,'Cycle 5'!F42,IF(I67=C67,'Cycle 5'!C42,"N/A")))</f>
        <v>17</v>
      </c>
      <c r="I7" s="219">
        <f>IF(I67=F67,'Cycle 5'!J42,IF(I67=D67,'Cycle 5'!G42,IF(I67=C67,'Cycle 5'!D42,"N/A")))</f>
        <v>5</v>
      </c>
      <c r="J7" s="220"/>
      <c r="K7" s="241"/>
      <c r="L7" s="241"/>
      <c r="M7" s="241"/>
      <c r="N7" s="242"/>
    </row>
    <row r="8" spans="1:14" ht="14" customHeight="1" thickTop="1">
      <c r="B8" s="204" t="s">
        <v>25</v>
      </c>
      <c r="C8" s="177" t="s">
        <v>21</v>
      </c>
      <c r="D8" s="178"/>
      <c r="E8" s="179"/>
      <c r="F8" s="177" t="s">
        <v>22</v>
      </c>
      <c r="G8" s="178"/>
      <c r="H8" s="179"/>
      <c r="I8" s="177" t="s">
        <v>23</v>
      </c>
      <c r="J8" s="178"/>
      <c r="K8" s="179"/>
      <c r="L8" s="177" t="s">
        <v>24</v>
      </c>
      <c r="M8" s="178"/>
      <c r="N8" s="179"/>
    </row>
    <row r="9" spans="1:14" ht="14" customHeight="1" thickBot="1">
      <c r="B9" s="205"/>
      <c r="C9" s="67" t="s">
        <v>4</v>
      </c>
      <c r="D9" s="68" t="s">
        <v>5</v>
      </c>
      <c r="E9" s="7" t="s">
        <v>30</v>
      </c>
      <c r="F9" s="5" t="s">
        <v>4</v>
      </c>
      <c r="G9" s="68" t="s">
        <v>5</v>
      </c>
      <c r="H9" s="7" t="s">
        <v>30</v>
      </c>
      <c r="I9" s="5" t="s">
        <v>4</v>
      </c>
      <c r="J9" s="68" t="s">
        <v>5</v>
      </c>
      <c r="K9" s="7" t="s">
        <v>30</v>
      </c>
      <c r="L9" s="5" t="s">
        <v>4</v>
      </c>
      <c r="M9" s="68" t="s">
        <v>5</v>
      </c>
      <c r="N9" s="7" t="s">
        <v>30</v>
      </c>
    </row>
    <row r="10" spans="1:14" ht="14" customHeight="1" thickTop="1">
      <c r="A10" s="189" t="str">
        <f>'Cycle 5'!A10:A18</f>
        <v>Monday</v>
      </c>
      <c r="B10" s="186" t="s">
        <v>0</v>
      </c>
      <c r="C10" s="25">
        <f>C4*0.4</f>
        <v>20</v>
      </c>
      <c r="D10" s="84">
        <v>5</v>
      </c>
      <c r="E10" s="85"/>
      <c r="F10" s="26">
        <f>C10</f>
        <v>20</v>
      </c>
      <c r="G10" s="84">
        <v>5</v>
      </c>
      <c r="H10" s="85"/>
      <c r="I10" s="26">
        <f>F10</f>
        <v>20</v>
      </c>
      <c r="J10" s="84">
        <v>5</v>
      </c>
      <c r="K10" s="85"/>
      <c r="L10" s="26" t="s">
        <v>20</v>
      </c>
      <c r="M10" s="27" t="s">
        <v>20</v>
      </c>
      <c r="N10" s="28"/>
    </row>
    <row r="11" spans="1:14" ht="14" customHeight="1">
      <c r="A11" s="190"/>
      <c r="B11" s="187"/>
      <c r="C11" s="87">
        <f>C4*0.47</f>
        <v>23.5</v>
      </c>
      <c r="D11" s="118">
        <v>5</v>
      </c>
      <c r="E11" s="89"/>
      <c r="F11" s="87">
        <f>C4*0.5</f>
        <v>25</v>
      </c>
      <c r="G11" s="118">
        <v>5</v>
      </c>
      <c r="H11" s="89"/>
      <c r="I11" s="90">
        <f>F11</f>
        <v>25</v>
      </c>
      <c r="J11" s="118">
        <v>5</v>
      </c>
      <c r="K11" s="89"/>
      <c r="L11" s="90" t="s">
        <v>20</v>
      </c>
      <c r="M11" s="31" t="s">
        <v>20</v>
      </c>
      <c r="N11" s="32"/>
    </row>
    <row r="12" spans="1:14" ht="14" customHeight="1">
      <c r="A12" s="190"/>
      <c r="B12" s="187"/>
      <c r="C12" s="87">
        <f>C4*0.55</f>
        <v>27.500000000000004</v>
      </c>
      <c r="D12" s="118">
        <v>3</v>
      </c>
      <c r="E12" s="89"/>
      <c r="F12" s="87">
        <f>C4*0.6</f>
        <v>30</v>
      </c>
      <c r="G12" s="118">
        <v>3</v>
      </c>
      <c r="H12" s="89"/>
      <c r="I12" s="90">
        <f>F12</f>
        <v>30</v>
      </c>
      <c r="J12" s="118">
        <v>3</v>
      </c>
      <c r="K12" s="89"/>
      <c r="L12" s="90" t="s">
        <v>20</v>
      </c>
      <c r="M12" s="31" t="s">
        <v>20</v>
      </c>
      <c r="N12" s="32"/>
    </row>
    <row r="13" spans="1:14" ht="14" customHeight="1">
      <c r="A13" s="190"/>
      <c r="B13" s="187"/>
      <c r="C13" s="93">
        <f>C4*0.65</f>
        <v>32.5</v>
      </c>
      <c r="D13" s="119">
        <v>5</v>
      </c>
      <c r="E13" s="109"/>
      <c r="F13" s="110">
        <f>(C4*0.7)</f>
        <v>35</v>
      </c>
      <c r="G13" s="119">
        <v>3</v>
      </c>
      <c r="H13" s="109"/>
      <c r="I13" s="110">
        <f>(C4*0.75)</f>
        <v>37.5</v>
      </c>
      <c r="J13" s="119">
        <v>5</v>
      </c>
      <c r="K13" s="109"/>
      <c r="L13" s="110">
        <f>(C4*0.4)</f>
        <v>20</v>
      </c>
      <c r="M13" s="18">
        <v>5</v>
      </c>
      <c r="N13" s="19"/>
    </row>
    <row r="14" spans="1:14" ht="14" customHeight="1">
      <c r="A14" s="190"/>
      <c r="B14" s="187"/>
      <c r="C14" s="97">
        <f>C4*0.75</f>
        <v>37.5</v>
      </c>
      <c r="D14" s="94">
        <v>5</v>
      </c>
      <c r="E14" s="95"/>
      <c r="F14" s="96">
        <f>(C4*0.8)</f>
        <v>40</v>
      </c>
      <c r="G14" s="94">
        <v>3</v>
      </c>
      <c r="H14" s="95"/>
      <c r="I14" s="96">
        <f>(C4*0.85)</f>
        <v>42.5</v>
      </c>
      <c r="J14" s="94">
        <v>3</v>
      </c>
      <c r="K14" s="95"/>
      <c r="L14" s="96">
        <f>(C4*0.5)</f>
        <v>25</v>
      </c>
      <c r="M14" s="18">
        <v>5</v>
      </c>
      <c r="N14" s="19"/>
    </row>
    <row r="15" spans="1:14" ht="14" customHeight="1">
      <c r="A15" s="190"/>
      <c r="B15" s="188"/>
      <c r="C15" s="98">
        <f>C4*0.85</f>
        <v>42.5</v>
      </c>
      <c r="D15" s="120">
        <v>5</v>
      </c>
      <c r="E15" s="121"/>
      <c r="F15" s="122">
        <f>(C4*0.9)</f>
        <v>45</v>
      </c>
      <c r="G15" s="120">
        <v>3</v>
      </c>
      <c r="H15" s="121"/>
      <c r="I15" s="122">
        <f>(C4*0.95)</f>
        <v>47.5</v>
      </c>
      <c r="J15" s="120">
        <v>1</v>
      </c>
      <c r="K15" s="121"/>
      <c r="L15" s="122">
        <f>(C4*0.6)</f>
        <v>30</v>
      </c>
      <c r="M15" s="71">
        <v>5</v>
      </c>
      <c r="N15" s="22"/>
    </row>
    <row r="16" spans="1:14" ht="14" customHeight="1">
      <c r="A16" s="190"/>
      <c r="B16" s="146" t="str">
        <f>'Cycle 5'!B16</f>
        <v>Assistance 1</v>
      </c>
      <c r="C16" s="99">
        <f>'Cycle 5'!C16</f>
        <v>0</v>
      </c>
      <c r="D16" s="119" t="s">
        <v>19</v>
      </c>
      <c r="E16" s="109"/>
      <c r="F16" s="110">
        <f>C16</f>
        <v>0</v>
      </c>
      <c r="G16" s="119" t="s">
        <v>19</v>
      </c>
      <c r="H16" s="109"/>
      <c r="I16" s="110">
        <f>F16</f>
        <v>0</v>
      </c>
      <c r="J16" s="119" t="s">
        <v>19</v>
      </c>
      <c r="K16" s="109"/>
      <c r="L16" s="110">
        <f>C16</f>
        <v>0</v>
      </c>
      <c r="M16" s="72" t="s">
        <v>19</v>
      </c>
      <c r="N16" s="73"/>
    </row>
    <row r="17" spans="1:14" ht="14" customHeight="1">
      <c r="A17" s="190"/>
      <c r="B17" s="147" t="str">
        <f>'Cycle 5'!B17</f>
        <v>Assistance 2</v>
      </c>
      <c r="C17" s="103">
        <f>'Cycle 5'!C17</f>
        <v>0</v>
      </c>
      <c r="D17" s="94" t="s">
        <v>19</v>
      </c>
      <c r="E17" s="95"/>
      <c r="F17" s="96">
        <f>C17</f>
        <v>0</v>
      </c>
      <c r="G17" s="94" t="s">
        <v>19</v>
      </c>
      <c r="H17" s="95"/>
      <c r="I17" s="96">
        <f>F17</f>
        <v>0</v>
      </c>
      <c r="J17" s="94" t="s">
        <v>19</v>
      </c>
      <c r="K17" s="95"/>
      <c r="L17" s="96">
        <f>C17</f>
        <v>0</v>
      </c>
      <c r="M17" s="94" t="s">
        <v>19</v>
      </c>
      <c r="N17" s="19"/>
    </row>
    <row r="18" spans="1:14" ht="14" customHeight="1" thickBot="1">
      <c r="A18" s="191"/>
      <c r="B18" s="148" t="str">
        <f>'Cycle 5'!B18</f>
        <v>Core Exercise</v>
      </c>
      <c r="C18" s="104">
        <f>'Cycle 5'!C18</f>
        <v>0</v>
      </c>
      <c r="D18" s="105" t="s">
        <v>18</v>
      </c>
      <c r="E18" s="106"/>
      <c r="F18" s="96">
        <f>C18</f>
        <v>0</v>
      </c>
      <c r="G18" s="105" t="s">
        <v>18</v>
      </c>
      <c r="H18" s="106"/>
      <c r="I18" s="96">
        <f>F18</f>
        <v>0</v>
      </c>
      <c r="J18" s="105" t="s">
        <v>18</v>
      </c>
      <c r="K18" s="107"/>
      <c r="L18" s="108">
        <f>C18</f>
        <v>0</v>
      </c>
      <c r="M18" s="21" t="s">
        <v>18</v>
      </c>
      <c r="N18" s="23"/>
    </row>
    <row r="19" spans="1:14" ht="14" customHeight="1" thickTop="1">
      <c r="A19" s="183" t="str">
        <f>'Cycle 5'!A19:A27</f>
        <v>Tuesday</v>
      </c>
      <c r="B19" s="186" t="s">
        <v>2</v>
      </c>
      <c r="C19" s="25">
        <f>C5*0.4</f>
        <v>10</v>
      </c>
      <c r="D19" s="84">
        <v>5</v>
      </c>
      <c r="E19" s="85"/>
      <c r="F19" s="26">
        <f>C19</f>
        <v>10</v>
      </c>
      <c r="G19" s="84">
        <v>5</v>
      </c>
      <c r="H19" s="85"/>
      <c r="I19" s="26">
        <f>F19</f>
        <v>10</v>
      </c>
      <c r="J19" s="84">
        <v>5</v>
      </c>
      <c r="K19" s="85"/>
      <c r="L19" s="86" t="s">
        <v>20</v>
      </c>
      <c r="M19" s="27" t="s">
        <v>20</v>
      </c>
      <c r="N19" s="28"/>
    </row>
    <row r="20" spans="1:14" ht="14" customHeight="1">
      <c r="A20" s="184"/>
      <c r="B20" s="187"/>
      <c r="C20" s="29">
        <f>C5*0.47</f>
        <v>11.75</v>
      </c>
      <c r="D20" s="88">
        <v>5</v>
      </c>
      <c r="E20" s="91"/>
      <c r="F20" s="87">
        <f>C5*0.5</f>
        <v>12.5</v>
      </c>
      <c r="G20" s="88">
        <v>5</v>
      </c>
      <c r="H20" s="91"/>
      <c r="I20" s="30">
        <f>F20</f>
        <v>12.5</v>
      </c>
      <c r="J20" s="88">
        <v>5</v>
      </c>
      <c r="K20" s="91"/>
      <c r="L20" s="92" t="s">
        <v>20</v>
      </c>
      <c r="M20" s="31" t="s">
        <v>20</v>
      </c>
      <c r="N20" s="32"/>
    </row>
    <row r="21" spans="1:14" ht="14" customHeight="1">
      <c r="A21" s="184"/>
      <c r="B21" s="187"/>
      <c r="C21" s="29">
        <f>C5*0.55</f>
        <v>13.750000000000002</v>
      </c>
      <c r="D21" s="88">
        <v>3</v>
      </c>
      <c r="E21" s="91"/>
      <c r="F21" s="87">
        <f>C5*0.6</f>
        <v>15</v>
      </c>
      <c r="G21" s="88">
        <v>3</v>
      </c>
      <c r="H21" s="91"/>
      <c r="I21" s="30">
        <f>F21</f>
        <v>15</v>
      </c>
      <c r="J21" s="88">
        <v>3</v>
      </c>
      <c r="K21" s="91"/>
      <c r="L21" s="92" t="s">
        <v>20</v>
      </c>
      <c r="M21" s="31" t="s">
        <v>20</v>
      </c>
      <c r="N21" s="32"/>
    </row>
    <row r="22" spans="1:14" ht="14" customHeight="1">
      <c r="A22" s="184"/>
      <c r="B22" s="187"/>
      <c r="C22" s="93">
        <f>C5*0.65</f>
        <v>16.25</v>
      </c>
      <c r="D22" s="94">
        <v>5</v>
      </c>
      <c r="E22" s="109"/>
      <c r="F22" s="110">
        <f>(C5*0.7)</f>
        <v>17.5</v>
      </c>
      <c r="G22" s="94">
        <v>3</v>
      </c>
      <c r="H22" s="109"/>
      <c r="I22" s="110">
        <f>(C5*0.75)</f>
        <v>18.75</v>
      </c>
      <c r="J22" s="119">
        <v>5</v>
      </c>
      <c r="K22" s="109"/>
      <c r="L22" s="110">
        <f>(C5*0.4)</f>
        <v>10</v>
      </c>
      <c r="M22" s="18">
        <v>5</v>
      </c>
      <c r="N22" s="19"/>
    </row>
    <row r="23" spans="1:14" ht="14" customHeight="1">
      <c r="A23" s="184"/>
      <c r="B23" s="187"/>
      <c r="C23" s="97">
        <f>C5*0.75</f>
        <v>18.75</v>
      </c>
      <c r="D23" s="94">
        <v>5</v>
      </c>
      <c r="E23" s="95"/>
      <c r="F23" s="96">
        <f>(C5*0.8)</f>
        <v>20</v>
      </c>
      <c r="G23" s="94">
        <v>3</v>
      </c>
      <c r="H23" s="95"/>
      <c r="I23" s="96">
        <f>(C5*0.85)</f>
        <v>21.25</v>
      </c>
      <c r="J23" s="94">
        <v>3</v>
      </c>
      <c r="K23" s="95"/>
      <c r="L23" s="96">
        <f>(C5*0.5)</f>
        <v>12.5</v>
      </c>
      <c r="M23" s="18">
        <v>5</v>
      </c>
      <c r="N23" s="19"/>
    </row>
    <row r="24" spans="1:14" ht="14" customHeight="1">
      <c r="A24" s="184"/>
      <c r="B24" s="188"/>
      <c r="C24" s="98">
        <f>C5*0.85</f>
        <v>21.25</v>
      </c>
      <c r="D24" s="120">
        <v>5</v>
      </c>
      <c r="E24" s="121"/>
      <c r="F24" s="122">
        <f>(C5*0.9)</f>
        <v>22.5</v>
      </c>
      <c r="G24" s="120">
        <v>3</v>
      </c>
      <c r="H24" s="121"/>
      <c r="I24" s="122">
        <f>(C5*0.95)</f>
        <v>23.75</v>
      </c>
      <c r="J24" s="120">
        <v>1</v>
      </c>
      <c r="K24" s="121"/>
      <c r="L24" s="122">
        <f>(C5*0.6)</f>
        <v>15</v>
      </c>
      <c r="M24" s="71">
        <v>5</v>
      </c>
      <c r="N24" s="22"/>
    </row>
    <row r="25" spans="1:14" ht="14" customHeight="1">
      <c r="A25" s="184"/>
      <c r="B25" s="146" t="str">
        <f>'Cycle 5'!B25</f>
        <v>Assistance 1</v>
      </c>
      <c r="C25" s="99">
        <f>'Cycle 5'!C25</f>
        <v>0</v>
      </c>
      <c r="D25" s="119" t="s">
        <v>19</v>
      </c>
      <c r="E25" s="109"/>
      <c r="F25" s="110">
        <f>C25</f>
        <v>0</v>
      </c>
      <c r="G25" s="111" t="s">
        <v>19</v>
      </c>
      <c r="H25" s="112"/>
      <c r="I25" s="110">
        <f>F25</f>
        <v>0</v>
      </c>
      <c r="J25" s="111" t="s">
        <v>19</v>
      </c>
      <c r="K25" s="112"/>
      <c r="L25" s="110">
        <f>C25</f>
        <v>0</v>
      </c>
      <c r="M25" s="74" t="s">
        <v>19</v>
      </c>
      <c r="N25" s="75"/>
    </row>
    <row r="26" spans="1:14" ht="14" customHeight="1">
      <c r="A26" s="184"/>
      <c r="B26" s="147" t="str">
        <f>'Cycle 5'!B26</f>
        <v>Assistance 2</v>
      </c>
      <c r="C26" s="103">
        <f>'Cycle 5'!C26</f>
        <v>0</v>
      </c>
      <c r="D26" s="94" t="s">
        <v>19</v>
      </c>
      <c r="E26" s="109"/>
      <c r="F26" s="110">
        <f>C26</f>
        <v>0</v>
      </c>
      <c r="G26" s="111" t="s">
        <v>19</v>
      </c>
      <c r="H26" s="112"/>
      <c r="I26" s="110">
        <f>F26</f>
        <v>0</v>
      </c>
      <c r="J26" s="111" t="s">
        <v>19</v>
      </c>
      <c r="K26" s="112"/>
      <c r="L26" s="110">
        <f>C26</f>
        <v>0</v>
      </c>
      <c r="M26" s="33" t="s">
        <v>19</v>
      </c>
      <c r="N26" s="34"/>
    </row>
    <row r="27" spans="1:14" ht="14" customHeight="1" thickBot="1">
      <c r="A27" s="185"/>
      <c r="B27" s="148" t="str">
        <f>'Cycle 5'!B27</f>
        <v>Core Exercise</v>
      </c>
      <c r="C27" s="104">
        <f>'Cycle 5'!C27</f>
        <v>0</v>
      </c>
      <c r="D27" s="113"/>
      <c r="E27" s="114"/>
      <c r="F27" s="110">
        <f>C27</f>
        <v>0</v>
      </c>
      <c r="G27" s="111"/>
      <c r="H27" s="112"/>
      <c r="I27" s="110">
        <f>F27</f>
        <v>0</v>
      </c>
      <c r="J27" s="111"/>
      <c r="K27" s="112"/>
      <c r="L27" s="96">
        <f>C27</f>
        <v>0</v>
      </c>
      <c r="M27" s="40"/>
      <c r="N27" s="41"/>
    </row>
    <row r="28" spans="1:14" ht="14" customHeight="1" thickTop="1">
      <c r="A28" s="189" t="str">
        <f>'Cycle 5'!A28:A36</f>
        <v>Thursday</v>
      </c>
      <c r="B28" s="186" t="s">
        <v>1</v>
      </c>
      <c r="C28" s="25">
        <f>C6*0.4</f>
        <v>20</v>
      </c>
      <c r="D28" s="84">
        <v>5</v>
      </c>
      <c r="E28" s="85"/>
      <c r="F28" s="26">
        <f>C28</f>
        <v>20</v>
      </c>
      <c r="G28" s="84">
        <v>5</v>
      </c>
      <c r="H28" s="85"/>
      <c r="I28" s="26">
        <f>F28</f>
        <v>20</v>
      </c>
      <c r="J28" s="84">
        <v>5</v>
      </c>
      <c r="K28" s="85"/>
      <c r="L28" s="86" t="s">
        <v>20</v>
      </c>
      <c r="M28" s="27" t="s">
        <v>20</v>
      </c>
      <c r="N28" s="28"/>
    </row>
    <row r="29" spans="1:14" ht="14" customHeight="1">
      <c r="A29" s="190"/>
      <c r="B29" s="187"/>
      <c r="C29" s="29">
        <f>C6*0.47</f>
        <v>23.5</v>
      </c>
      <c r="D29" s="88">
        <v>5</v>
      </c>
      <c r="E29" s="91"/>
      <c r="F29" s="87">
        <f>C6*0.5</f>
        <v>25</v>
      </c>
      <c r="G29" s="88">
        <v>5</v>
      </c>
      <c r="H29" s="91"/>
      <c r="I29" s="30">
        <f>F29</f>
        <v>25</v>
      </c>
      <c r="J29" s="88">
        <v>5</v>
      </c>
      <c r="K29" s="91"/>
      <c r="L29" s="92" t="s">
        <v>20</v>
      </c>
      <c r="M29" s="31" t="s">
        <v>20</v>
      </c>
      <c r="N29" s="32"/>
    </row>
    <row r="30" spans="1:14" ht="14" customHeight="1">
      <c r="A30" s="190"/>
      <c r="B30" s="187"/>
      <c r="C30" s="29">
        <f>C6*0.55</f>
        <v>27.500000000000004</v>
      </c>
      <c r="D30" s="88">
        <v>3</v>
      </c>
      <c r="E30" s="91"/>
      <c r="F30" s="87">
        <f>C6*0.6</f>
        <v>30</v>
      </c>
      <c r="G30" s="88">
        <v>3</v>
      </c>
      <c r="H30" s="91"/>
      <c r="I30" s="30">
        <f>F30</f>
        <v>30</v>
      </c>
      <c r="J30" s="88">
        <v>3</v>
      </c>
      <c r="K30" s="91"/>
      <c r="L30" s="92" t="s">
        <v>20</v>
      </c>
      <c r="M30" s="31" t="s">
        <v>20</v>
      </c>
      <c r="N30" s="32"/>
    </row>
    <row r="31" spans="1:14" ht="14" customHeight="1">
      <c r="A31" s="190"/>
      <c r="B31" s="187"/>
      <c r="C31" s="97">
        <f>C6*0.65</f>
        <v>32.5</v>
      </c>
      <c r="D31" s="94">
        <v>5</v>
      </c>
      <c r="E31" s="95"/>
      <c r="F31" s="96">
        <f>(C6*0.7)</f>
        <v>35</v>
      </c>
      <c r="G31" s="94">
        <v>3</v>
      </c>
      <c r="H31" s="95"/>
      <c r="I31" s="96">
        <f>(C6*0.75)</f>
        <v>37.5</v>
      </c>
      <c r="J31" s="94">
        <v>5</v>
      </c>
      <c r="K31" s="109"/>
      <c r="L31" s="110">
        <f>(C6*0.4)</f>
        <v>20</v>
      </c>
      <c r="M31" s="18">
        <v>5</v>
      </c>
      <c r="N31" s="19"/>
    </row>
    <row r="32" spans="1:14" ht="14" customHeight="1">
      <c r="A32" s="190"/>
      <c r="B32" s="187"/>
      <c r="C32" s="97">
        <f>C6*0.75</f>
        <v>37.5</v>
      </c>
      <c r="D32" s="123">
        <v>5</v>
      </c>
      <c r="E32" s="95"/>
      <c r="F32" s="96">
        <f>(C6*0.8)</f>
        <v>40</v>
      </c>
      <c r="G32" s="94">
        <v>3</v>
      </c>
      <c r="H32" s="95"/>
      <c r="I32" s="96">
        <f>(C6*0.85)</f>
        <v>42.5</v>
      </c>
      <c r="J32" s="94">
        <v>3</v>
      </c>
      <c r="K32" s="95"/>
      <c r="L32" s="96">
        <f>(C6*0.5)</f>
        <v>25</v>
      </c>
      <c r="M32" s="18">
        <v>5</v>
      </c>
      <c r="N32" s="19"/>
    </row>
    <row r="33" spans="1:14" ht="14" customHeight="1">
      <c r="A33" s="190"/>
      <c r="B33" s="188"/>
      <c r="C33" s="98">
        <f>C6*0.85</f>
        <v>42.5</v>
      </c>
      <c r="D33" s="124">
        <v>5</v>
      </c>
      <c r="E33" s="121"/>
      <c r="F33" s="122">
        <f>(C6*0.9)</f>
        <v>45</v>
      </c>
      <c r="G33" s="120">
        <v>3</v>
      </c>
      <c r="H33" s="121"/>
      <c r="I33" s="122">
        <f>(C6*0.95)</f>
        <v>47.5</v>
      </c>
      <c r="J33" s="120">
        <v>1</v>
      </c>
      <c r="K33" s="121"/>
      <c r="L33" s="122">
        <f>(C6*0.6)</f>
        <v>30</v>
      </c>
      <c r="M33" s="71">
        <v>5</v>
      </c>
      <c r="N33" s="22"/>
    </row>
    <row r="34" spans="1:14" ht="14" customHeight="1">
      <c r="A34" s="190"/>
      <c r="B34" s="146" t="str">
        <f>'Cycle 5'!B34</f>
        <v>Assistance 1</v>
      </c>
      <c r="C34" s="99">
        <f>'Cycle 5'!C34</f>
        <v>0</v>
      </c>
      <c r="D34" s="119" t="s">
        <v>19</v>
      </c>
      <c r="E34" s="109"/>
      <c r="F34" s="110">
        <f>C34</f>
        <v>0</v>
      </c>
      <c r="G34" s="111" t="s">
        <v>19</v>
      </c>
      <c r="H34" s="112"/>
      <c r="I34" s="110">
        <f>F34</f>
        <v>0</v>
      </c>
      <c r="J34" s="111" t="s">
        <v>19</v>
      </c>
      <c r="K34" s="112"/>
      <c r="L34" s="110">
        <f>C34</f>
        <v>0</v>
      </c>
      <c r="M34" s="74" t="s">
        <v>19</v>
      </c>
      <c r="N34" s="75"/>
    </row>
    <row r="35" spans="1:14" ht="14" customHeight="1">
      <c r="A35" s="190"/>
      <c r="B35" s="147" t="str">
        <f>'Cycle 5'!B35</f>
        <v>Assistance 2</v>
      </c>
      <c r="C35" s="103">
        <f>'Cycle 5'!C35</f>
        <v>0</v>
      </c>
      <c r="D35" s="94" t="s">
        <v>19</v>
      </c>
      <c r="E35" s="95"/>
      <c r="F35" s="96">
        <f>C35</f>
        <v>0</v>
      </c>
      <c r="G35" s="111" t="s">
        <v>19</v>
      </c>
      <c r="H35" s="112"/>
      <c r="I35" s="96">
        <f>F35</f>
        <v>0</v>
      </c>
      <c r="J35" s="111" t="s">
        <v>19</v>
      </c>
      <c r="K35" s="112"/>
      <c r="L35" s="96">
        <f>C35</f>
        <v>0</v>
      </c>
      <c r="M35" s="33" t="s">
        <v>19</v>
      </c>
      <c r="N35" s="34"/>
    </row>
    <row r="36" spans="1:14" ht="14" customHeight="1" thickBot="1">
      <c r="A36" s="191"/>
      <c r="B36" s="148" t="str">
        <f>'Cycle 5'!B36</f>
        <v>Core Exercise</v>
      </c>
      <c r="C36" s="104">
        <f>'Cycle 5'!C36</f>
        <v>0</v>
      </c>
      <c r="D36" s="105" t="s">
        <v>18</v>
      </c>
      <c r="E36" s="107"/>
      <c r="F36" s="108">
        <f>C36</f>
        <v>0</v>
      </c>
      <c r="G36" s="115" t="s">
        <v>18</v>
      </c>
      <c r="H36" s="116"/>
      <c r="I36" s="108">
        <f>F36</f>
        <v>0</v>
      </c>
      <c r="J36" s="115" t="s">
        <v>18</v>
      </c>
      <c r="K36" s="116"/>
      <c r="L36" s="108">
        <f>C36</f>
        <v>0</v>
      </c>
      <c r="M36" s="43" t="s">
        <v>18</v>
      </c>
      <c r="N36" s="44"/>
    </row>
    <row r="37" spans="1:14" ht="14" customHeight="1" thickTop="1">
      <c r="A37" s="183" t="str">
        <f>'Cycle 5'!A37:A45</f>
        <v>Friday</v>
      </c>
      <c r="B37" s="186" t="s">
        <v>3</v>
      </c>
      <c r="C37" s="25">
        <f>C7*0.4</f>
        <v>10</v>
      </c>
      <c r="D37" s="84">
        <v>5</v>
      </c>
      <c r="E37" s="85"/>
      <c r="F37" s="26">
        <f>C37</f>
        <v>10</v>
      </c>
      <c r="G37" s="84">
        <v>5</v>
      </c>
      <c r="H37" s="85"/>
      <c r="I37" s="26">
        <f>F37</f>
        <v>10</v>
      </c>
      <c r="J37" s="84">
        <v>5</v>
      </c>
      <c r="K37" s="85"/>
      <c r="L37" s="86" t="s">
        <v>20</v>
      </c>
      <c r="M37" s="27" t="s">
        <v>20</v>
      </c>
      <c r="N37" s="28"/>
    </row>
    <row r="38" spans="1:14" ht="14" customHeight="1">
      <c r="A38" s="184"/>
      <c r="B38" s="187"/>
      <c r="C38" s="29">
        <f>C7*0.47</f>
        <v>11.75</v>
      </c>
      <c r="D38" s="88">
        <v>5</v>
      </c>
      <c r="E38" s="91"/>
      <c r="F38" s="87">
        <f>C7*0.5</f>
        <v>12.5</v>
      </c>
      <c r="G38" s="88">
        <v>5</v>
      </c>
      <c r="H38" s="91"/>
      <c r="I38" s="30">
        <f>F38</f>
        <v>12.5</v>
      </c>
      <c r="J38" s="88">
        <v>5</v>
      </c>
      <c r="K38" s="91"/>
      <c r="L38" s="92" t="s">
        <v>20</v>
      </c>
      <c r="M38" s="31" t="s">
        <v>20</v>
      </c>
      <c r="N38" s="32"/>
    </row>
    <row r="39" spans="1:14" ht="14" customHeight="1">
      <c r="A39" s="184"/>
      <c r="B39" s="187"/>
      <c r="C39" s="29">
        <f>C7*0.55</f>
        <v>13.750000000000002</v>
      </c>
      <c r="D39" s="88">
        <v>3</v>
      </c>
      <c r="E39" s="91"/>
      <c r="F39" s="87">
        <f>C7*0.6</f>
        <v>15</v>
      </c>
      <c r="G39" s="88">
        <v>3</v>
      </c>
      <c r="H39" s="91"/>
      <c r="I39" s="30">
        <f>F39</f>
        <v>15</v>
      </c>
      <c r="J39" s="88">
        <v>3</v>
      </c>
      <c r="K39" s="91"/>
      <c r="L39" s="92" t="s">
        <v>20</v>
      </c>
      <c r="M39" s="31" t="s">
        <v>20</v>
      </c>
      <c r="N39" s="32"/>
    </row>
    <row r="40" spans="1:14" ht="14" customHeight="1">
      <c r="A40" s="184"/>
      <c r="B40" s="187"/>
      <c r="C40" s="97">
        <f>C7*0.65</f>
        <v>16.25</v>
      </c>
      <c r="D40" s="94">
        <v>5</v>
      </c>
      <c r="E40" s="95"/>
      <c r="F40" s="96">
        <f>(C7*0.7)</f>
        <v>17.5</v>
      </c>
      <c r="G40" s="94">
        <v>3</v>
      </c>
      <c r="H40" s="95"/>
      <c r="I40" s="96">
        <f>(C7*0.75)</f>
        <v>18.75</v>
      </c>
      <c r="J40" s="94">
        <v>5</v>
      </c>
      <c r="K40" s="109"/>
      <c r="L40" s="110">
        <f>(C7*0.4)</f>
        <v>10</v>
      </c>
      <c r="M40" s="18">
        <v>5</v>
      </c>
      <c r="N40" s="19"/>
    </row>
    <row r="41" spans="1:14" ht="14" customHeight="1">
      <c r="A41" s="184"/>
      <c r="B41" s="187"/>
      <c r="C41" s="97">
        <f>C7*0.75</f>
        <v>18.75</v>
      </c>
      <c r="D41" s="123">
        <v>5</v>
      </c>
      <c r="E41" s="95"/>
      <c r="F41" s="96">
        <f>(C7*0.8)</f>
        <v>20</v>
      </c>
      <c r="G41" s="94">
        <v>3</v>
      </c>
      <c r="H41" s="95"/>
      <c r="I41" s="96">
        <f>(C7*0.85)</f>
        <v>21.25</v>
      </c>
      <c r="J41" s="94">
        <v>3</v>
      </c>
      <c r="K41" s="95"/>
      <c r="L41" s="96">
        <f>(C7*0.5)</f>
        <v>12.5</v>
      </c>
      <c r="M41" s="18">
        <v>5</v>
      </c>
      <c r="N41" s="19"/>
    </row>
    <row r="42" spans="1:14" ht="14" customHeight="1">
      <c r="A42" s="184"/>
      <c r="B42" s="188"/>
      <c r="C42" s="98">
        <f>C7*0.85</f>
        <v>21.25</v>
      </c>
      <c r="D42" s="124">
        <v>5</v>
      </c>
      <c r="E42" s="121"/>
      <c r="F42" s="122">
        <f>(C7*0.9)</f>
        <v>22.5</v>
      </c>
      <c r="G42" s="120">
        <v>3</v>
      </c>
      <c r="H42" s="121"/>
      <c r="I42" s="122">
        <f>(C7*0.95)</f>
        <v>23.75</v>
      </c>
      <c r="J42" s="120">
        <v>1</v>
      </c>
      <c r="K42" s="121"/>
      <c r="L42" s="122">
        <f>(C7*0.6)</f>
        <v>15</v>
      </c>
      <c r="M42" s="71">
        <v>5</v>
      </c>
      <c r="N42" s="22"/>
    </row>
    <row r="43" spans="1:14" ht="14" customHeight="1">
      <c r="A43" s="184"/>
      <c r="B43" s="146" t="str">
        <f>'Cycle 5'!B43</f>
        <v>Assistance 1</v>
      </c>
      <c r="C43" s="128">
        <f>'Cycle 5'!C43</f>
        <v>0</v>
      </c>
      <c r="D43" s="100" t="s">
        <v>19</v>
      </c>
      <c r="E43" s="101"/>
      <c r="F43" s="102">
        <f>C43</f>
        <v>0</v>
      </c>
      <c r="G43" s="100" t="s">
        <v>19</v>
      </c>
      <c r="H43" s="101"/>
      <c r="I43" s="102">
        <f>F43</f>
        <v>0</v>
      </c>
      <c r="J43" s="100" t="s">
        <v>19</v>
      </c>
      <c r="K43" s="101"/>
      <c r="L43" s="102">
        <f>C43</f>
        <v>0</v>
      </c>
      <c r="M43" s="72" t="s">
        <v>19</v>
      </c>
      <c r="N43" s="73"/>
    </row>
    <row r="44" spans="1:14" ht="14" customHeight="1">
      <c r="A44" s="184"/>
      <c r="B44" s="147" t="str">
        <f>'Cycle 5'!B44</f>
        <v>Assistance 2</v>
      </c>
      <c r="C44" s="129">
        <f>'Cycle 5'!C44</f>
        <v>0</v>
      </c>
      <c r="D44" s="94" t="s">
        <v>19</v>
      </c>
      <c r="E44" s="95"/>
      <c r="F44" s="96">
        <f>C44</f>
        <v>0</v>
      </c>
      <c r="G44" s="94" t="s">
        <v>19</v>
      </c>
      <c r="H44" s="95"/>
      <c r="I44" s="96">
        <f>F44</f>
        <v>0</v>
      </c>
      <c r="J44" s="94" t="s">
        <v>19</v>
      </c>
      <c r="K44" s="95"/>
      <c r="L44" s="96">
        <f>C44</f>
        <v>0</v>
      </c>
      <c r="M44" s="18" t="s">
        <v>19</v>
      </c>
      <c r="N44" s="19"/>
    </row>
    <row r="45" spans="1:14" ht="14" customHeight="1" thickBot="1">
      <c r="A45" s="185"/>
      <c r="B45" s="148" t="str">
        <f>'Cycle 5'!B45</f>
        <v>Core Exercise</v>
      </c>
      <c r="C45" s="130">
        <f>'Cycle 5'!C45</f>
        <v>0</v>
      </c>
      <c r="D45" s="105" t="s">
        <v>17</v>
      </c>
      <c r="E45" s="107"/>
      <c r="F45" s="108">
        <f>C45</f>
        <v>0</v>
      </c>
      <c r="G45" s="105" t="s">
        <v>17</v>
      </c>
      <c r="H45" s="107"/>
      <c r="I45" s="108">
        <f>F45</f>
        <v>0</v>
      </c>
      <c r="J45" s="105" t="s">
        <v>17</v>
      </c>
      <c r="K45" s="107"/>
      <c r="L45" s="108">
        <f>C45</f>
        <v>0</v>
      </c>
      <c r="M45" s="21" t="s">
        <v>17</v>
      </c>
      <c r="N45" s="23"/>
    </row>
    <row r="46" spans="1:14" ht="14" customHeight="1" thickTop="1" thickBot="1">
      <c r="A46" s="64"/>
      <c r="B46" s="64"/>
      <c r="C46" s="70"/>
      <c r="D46" s="70"/>
      <c r="E46" s="70"/>
      <c r="F46" s="70"/>
      <c r="G46" s="70"/>
      <c r="H46" s="70"/>
      <c r="I46" s="70"/>
      <c r="J46" s="70"/>
      <c r="K46" s="70"/>
      <c r="L46" s="70"/>
      <c r="M46" s="70"/>
      <c r="N46" s="70"/>
    </row>
    <row r="47" spans="1:14" ht="14" customHeight="1" thickTop="1">
      <c r="B47" s="204" t="s">
        <v>25</v>
      </c>
      <c r="C47" s="177" t="s">
        <v>21</v>
      </c>
      <c r="D47" s="178"/>
      <c r="E47" s="179"/>
      <c r="F47" s="177" t="s">
        <v>22</v>
      </c>
      <c r="G47" s="178"/>
      <c r="H47" s="179"/>
      <c r="I47" s="177" t="s">
        <v>23</v>
      </c>
      <c r="J47" s="178"/>
      <c r="K47" s="179"/>
      <c r="L47" s="177" t="s">
        <v>24</v>
      </c>
      <c r="M47" s="178"/>
      <c r="N47" s="179"/>
    </row>
    <row r="48" spans="1:14" ht="14" customHeight="1" thickBot="1">
      <c r="B48" s="205"/>
      <c r="C48" s="5" t="s">
        <v>4</v>
      </c>
      <c r="D48" s="68" t="s">
        <v>5</v>
      </c>
      <c r="E48" s="7" t="s">
        <v>30</v>
      </c>
      <c r="F48" s="5" t="s">
        <v>4</v>
      </c>
      <c r="G48" s="68" t="s">
        <v>5</v>
      </c>
      <c r="H48" s="7" t="s">
        <v>30</v>
      </c>
      <c r="I48" s="5" t="s">
        <v>4</v>
      </c>
      <c r="J48" s="68" t="s">
        <v>5</v>
      </c>
      <c r="K48" s="7" t="s">
        <v>30</v>
      </c>
      <c r="L48" s="5" t="s">
        <v>4</v>
      </c>
      <c r="M48" s="68" t="s">
        <v>5</v>
      </c>
      <c r="N48" s="7" t="s">
        <v>30</v>
      </c>
    </row>
    <row r="49" spans="1:14" ht="14" customHeight="1" thickTop="1">
      <c r="A49" s="201" t="str">
        <f>'Cycle 5'!A49:A54</f>
        <v>Wed - ("Off")</v>
      </c>
      <c r="B49" s="60"/>
      <c r="C49" s="55"/>
      <c r="D49" s="35"/>
      <c r="E49" s="36"/>
      <c r="F49" s="37"/>
      <c r="G49" s="35"/>
      <c r="H49" s="36"/>
      <c r="I49" s="37"/>
      <c r="J49" s="38"/>
      <c r="K49" s="39"/>
      <c r="L49" s="37"/>
      <c r="M49" s="35"/>
      <c r="N49" s="36"/>
    </row>
    <row r="50" spans="1:14" ht="14" customHeight="1">
      <c r="A50" s="202"/>
      <c r="B50" s="58"/>
      <c r="C50" s="17"/>
      <c r="D50" s="40"/>
      <c r="E50" s="41"/>
      <c r="F50" s="42"/>
      <c r="G50" s="40"/>
      <c r="H50" s="41"/>
      <c r="I50" s="42"/>
      <c r="J50" s="40"/>
      <c r="K50" s="41"/>
      <c r="L50" s="42"/>
      <c r="M50" s="40"/>
      <c r="N50" s="41"/>
    </row>
    <row r="51" spans="1:14" ht="14" customHeight="1">
      <c r="A51" s="202"/>
      <c r="B51" s="58"/>
      <c r="C51" s="17"/>
      <c r="D51" s="18"/>
      <c r="E51" s="19"/>
      <c r="F51" s="20"/>
      <c r="G51" s="18"/>
      <c r="H51" s="19"/>
      <c r="I51" s="20"/>
      <c r="J51" s="18"/>
      <c r="K51" s="19"/>
      <c r="L51" s="20"/>
      <c r="M51" s="18"/>
      <c r="N51" s="19"/>
    </row>
    <row r="52" spans="1:14" ht="14" customHeight="1">
      <c r="A52" s="202"/>
      <c r="B52" s="58"/>
      <c r="C52" s="17"/>
      <c r="D52" s="18"/>
      <c r="E52" s="19"/>
      <c r="F52" s="20"/>
      <c r="G52" s="18"/>
      <c r="H52" s="19"/>
      <c r="I52" s="20"/>
      <c r="J52" s="18"/>
      <c r="K52" s="19"/>
      <c r="L52" s="20"/>
      <c r="M52" s="18"/>
      <c r="N52" s="19"/>
    </row>
    <row r="53" spans="1:14" ht="14" customHeight="1">
      <c r="A53" s="202"/>
      <c r="B53" s="58"/>
      <c r="C53" s="17"/>
      <c r="D53" s="18"/>
      <c r="E53" s="19"/>
      <c r="F53" s="20"/>
      <c r="G53" s="18"/>
      <c r="H53" s="19"/>
      <c r="I53" s="20"/>
      <c r="J53" s="18"/>
      <c r="K53" s="19"/>
      <c r="L53" s="20"/>
      <c r="M53" s="18"/>
      <c r="N53" s="19"/>
    </row>
    <row r="54" spans="1:14" ht="14" customHeight="1" thickBot="1">
      <c r="A54" s="203"/>
      <c r="B54" s="59"/>
      <c r="C54" s="56"/>
      <c r="D54" s="21"/>
      <c r="E54" s="23"/>
      <c r="F54" s="24"/>
      <c r="G54" s="21"/>
      <c r="H54" s="23"/>
      <c r="I54" s="24"/>
      <c r="J54" s="21"/>
      <c r="K54" s="23"/>
      <c r="L54" s="24"/>
      <c r="M54" s="21"/>
      <c r="N54" s="23"/>
    </row>
    <row r="55" spans="1:14" ht="14" customHeight="1" thickTop="1">
      <c r="A55" s="180" t="str">
        <f>'Cycle 5'!A55:A60</f>
        <v>Sat or Sun ("Off")</v>
      </c>
      <c r="B55" s="61"/>
      <c r="C55" s="45"/>
      <c r="D55" s="35"/>
      <c r="E55" s="36"/>
      <c r="F55" s="37"/>
      <c r="G55" s="46"/>
      <c r="H55" s="36"/>
      <c r="I55" s="37"/>
      <c r="J55" s="35"/>
      <c r="K55" s="36"/>
      <c r="L55" s="37"/>
      <c r="M55" s="35"/>
      <c r="N55" s="36"/>
    </row>
    <row r="56" spans="1:14" ht="14" customHeight="1">
      <c r="A56" s="181"/>
      <c r="B56" s="62"/>
      <c r="C56" s="47"/>
      <c r="D56" s="40"/>
      <c r="E56" s="41"/>
      <c r="F56" s="42"/>
      <c r="G56" s="48"/>
      <c r="H56" s="41"/>
      <c r="I56" s="42"/>
      <c r="J56" s="40"/>
      <c r="K56" s="41"/>
      <c r="L56" s="42"/>
      <c r="M56" s="40"/>
      <c r="N56" s="41"/>
    </row>
    <row r="57" spans="1:14" ht="14" customHeight="1">
      <c r="A57" s="181"/>
      <c r="B57" s="62"/>
      <c r="C57" s="47"/>
      <c r="D57" s="40"/>
      <c r="E57" s="41"/>
      <c r="F57" s="42"/>
      <c r="G57" s="48"/>
      <c r="H57" s="41"/>
      <c r="I57" s="42"/>
      <c r="J57" s="40"/>
      <c r="K57" s="41"/>
      <c r="L57" s="42"/>
      <c r="M57" s="40"/>
      <c r="N57" s="41"/>
    </row>
    <row r="58" spans="1:14" ht="14" customHeight="1">
      <c r="A58" s="181"/>
      <c r="B58" s="62"/>
      <c r="C58" s="47"/>
      <c r="D58" s="40"/>
      <c r="E58" s="41"/>
      <c r="F58" s="42"/>
      <c r="G58" s="48"/>
      <c r="H58" s="41"/>
      <c r="I58" s="42"/>
      <c r="J58" s="40"/>
      <c r="K58" s="41"/>
      <c r="L58" s="42"/>
      <c r="M58" s="40"/>
      <c r="N58" s="41"/>
    </row>
    <row r="59" spans="1:14" ht="14" customHeight="1">
      <c r="A59" s="181"/>
      <c r="B59" s="62"/>
      <c r="C59" s="47"/>
      <c r="D59" s="40"/>
      <c r="E59" s="41"/>
      <c r="F59" s="42"/>
      <c r="G59" s="48"/>
      <c r="H59" s="41"/>
      <c r="I59" s="42"/>
      <c r="J59" s="40"/>
      <c r="K59" s="41"/>
      <c r="L59" s="42"/>
      <c r="M59" s="40"/>
      <c r="N59" s="41"/>
    </row>
    <row r="60" spans="1:14" ht="14" customHeight="1" thickBot="1">
      <c r="A60" s="182"/>
      <c r="B60" s="63"/>
      <c r="C60" s="49"/>
      <c r="D60" s="50"/>
      <c r="E60" s="51"/>
      <c r="F60" s="52"/>
      <c r="G60" s="53"/>
      <c r="H60" s="51"/>
      <c r="I60" s="52"/>
      <c r="J60" s="50"/>
      <c r="K60" s="51"/>
      <c r="L60" s="52"/>
      <c r="M60" s="50"/>
      <c r="N60" s="51"/>
    </row>
    <row r="61" spans="1:14" ht="14" customHeight="1" thickTop="1"/>
    <row r="62" spans="1:14" ht="14" customHeight="1">
      <c r="C62" s="230" t="s">
        <v>41</v>
      </c>
      <c r="D62" s="230"/>
      <c r="E62" s="230"/>
      <c r="F62" s="230"/>
      <c r="G62" s="230"/>
      <c r="H62" s="230"/>
      <c r="I62" s="230"/>
    </row>
    <row r="63" spans="1:14" ht="14" customHeight="1">
      <c r="B63" s="133" t="s">
        <v>35</v>
      </c>
      <c r="C63" s="1">
        <v>1</v>
      </c>
      <c r="D63" s="1">
        <v>2</v>
      </c>
      <c r="E63" s="1"/>
      <c r="F63" s="1">
        <v>3</v>
      </c>
      <c r="I63" s="1" t="s">
        <v>26</v>
      </c>
    </row>
    <row r="64" spans="1:14" ht="14" customHeight="1">
      <c r="B64" t="s">
        <v>0</v>
      </c>
      <c r="C64" s="132">
        <f>('Cycle 5'!C15*'Cycle 5'!D15*0.033333+'Cycle 5'!C15)</f>
        <v>39.666609999999999</v>
      </c>
      <c r="D64" s="132">
        <f>('Cycle 5'!F15*'Cycle 5'!G15*0.033333+'Cycle 5'!F15)</f>
        <v>39.599964</v>
      </c>
      <c r="E64" s="132"/>
      <c r="F64" s="132">
        <f>('Cycle 5'!I15*'Cycle 5'!J15*0.033333+'Cycle 5'!I15)</f>
        <v>39.266654000000003</v>
      </c>
      <c r="G64" s="132"/>
      <c r="H64" s="132"/>
      <c r="I64" s="132">
        <f>MAX(C64:F64)</f>
        <v>39.666609999999999</v>
      </c>
    </row>
    <row r="65" spans="2:9" ht="14" customHeight="1">
      <c r="B65" t="s">
        <v>2</v>
      </c>
      <c r="C65" s="132">
        <f>('Cycle 5'!C24*'Cycle 5'!D24*0.033333+'Cycle 5'!C24)</f>
        <v>19.833304999999999</v>
      </c>
      <c r="D65" s="132">
        <f>('Cycle 5'!F24*'Cycle 5'!G24*0.033333+'Cycle 5'!F24)</f>
        <v>19.799982</v>
      </c>
      <c r="E65" s="132"/>
      <c r="F65" s="132">
        <f>('Cycle 5'!I24*'Cycle 5'!J24*0.033333+'Cycle 5'!I24)</f>
        <v>19.633327000000001</v>
      </c>
      <c r="G65" s="132"/>
      <c r="H65" s="132"/>
      <c r="I65" s="132">
        <f>MAX(C65:F65)</f>
        <v>19.833304999999999</v>
      </c>
    </row>
    <row r="66" spans="2:9" ht="14" customHeight="1">
      <c r="B66" t="s">
        <v>1</v>
      </c>
      <c r="C66" s="132">
        <f>('Cycle 5'!C33*'Cycle 5'!D33*0.033333+'Cycle 5'!C33)</f>
        <v>39.666609999999999</v>
      </c>
      <c r="D66" s="132">
        <f>('Cycle 5'!F33*'Cycle 5'!G33*0.033333+'Cycle 5'!F33)</f>
        <v>39.599964</v>
      </c>
      <c r="E66" s="132"/>
      <c r="F66" s="132">
        <f>('Cycle 5'!I33*'Cycle 5'!J33*0.033333+'Cycle 5'!I33)</f>
        <v>39.266654000000003</v>
      </c>
      <c r="G66" s="132"/>
      <c r="H66" s="132"/>
      <c r="I66" s="132">
        <f>MAX(C66:F66)</f>
        <v>39.666609999999999</v>
      </c>
    </row>
    <row r="67" spans="2:9" ht="14" customHeight="1">
      <c r="B67" t="s">
        <v>3</v>
      </c>
      <c r="C67" s="132">
        <f>('Cycle 5'!C42*'Cycle 5'!D42*0.033333+'Cycle 5'!C42)</f>
        <v>19.833304999999999</v>
      </c>
      <c r="D67" s="132">
        <f>('Cycle 5'!F42*'Cycle 5'!G42*0.033333+'Cycle 5'!F42)</f>
        <v>19.799982</v>
      </c>
      <c r="E67" s="132"/>
      <c r="F67" s="132">
        <f>('Cycle 5'!I42*'Cycle 5'!J42*0.033333+'Cycle 5'!I42)</f>
        <v>19.633327000000001</v>
      </c>
      <c r="G67" s="132"/>
      <c r="H67" s="132"/>
      <c r="I67" s="132">
        <f>MAX(C67:F67)</f>
        <v>19.833304999999999</v>
      </c>
    </row>
    <row r="68" spans="2:9" ht="14" customHeight="1"/>
  </sheetData>
  <sheetProtection selectLockedCells="1"/>
  <mergeCells count="36">
    <mergeCell ref="B2:D2"/>
    <mergeCell ref="K2:N7"/>
    <mergeCell ref="B3:C3"/>
    <mergeCell ref="E3:G3"/>
    <mergeCell ref="I3:J3"/>
    <mergeCell ref="E4:F4"/>
    <mergeCell ref="I4:J4"/>
    <mergeCell ref="E5:F5"/>
    <mergeCell ref="I5:J5"/>
    <mergeCell ref="E2:F2"/>
    <mergeCell ref="G2:H2"/>
    <mergeCell ref="A28:A36"/>
    <mergeCell ref="B28:B33"/>
    <mergeCell ref="E6:F6"/>
    <mergeCell ref="I6:J6"/>
    <mergeCell ref="E7:F7"/>
    <mergeCell ref="I7:J7"/>
    <mergeCell ref="B8:B9"/>
    <mergeCell ref="C8:E8"/>
    <mergeCell ref="F8:H8"/>
    <mergeCell ref="I8:K8"/>
    <mergeCell ref="L8:N8"/>
    <mergeCell ref="A10:A18"/>
    <mergeCell ref="B10:B15"/>
    <mergeCell ref="A19:A27"/>
    <mergeCell ref="B19:B24"/>
    <mergeCell ref="L47:N47"/>
    <mergeCell ref="A49:A54"/>
    <mergeCell ref="A55:A60"/>
    <mergeCell ref="C62:I62"/>
    <mergeCell ref="A37:A45"/>
    <mergeCell ref="B37:B42"/>
    <mergeCell ref="B47:B48"/>
    <mergeCell ref="C47:E47"/>
    <mergeCell ref="F47:H47"/>
    <mergeCell ref="I47:K47"/>
  </mergeCells>
  <phoneticPr fontId="24" type="noConversion"/>
  <dataValidations count="4">
    <dataValidation type="list" allowBlank="1" showInputMessage="1" showErrorMessage="1" sqref="B43:B44">
      <formula1>OHPress</formula1>
    </dataValidation>
    <dataValidation type="list" allowBlank="1" showInputMessage="1" showErrorMessage="1" sqref="B34:B35">
      <formula1>Deadlift</formula1>
    </dataValidation>
    <dataValidation type="list" allowBlank="1" showInputMessage="1" showErrorMessage="1" sqref="B25:B26">
      <formula1>Bench</formula1>
    </dataValidation>
    <dataValidation type="list" allowBlank="1" showInputMessage="1" showErrorMessage="1" sqref="B16:B17 B40:B41">
      <formula1>Squat</formula1>
    </dataValidation>
  </dataValidations>
  <hyperlinks>
    <hyperlink ref="B2" r:id="rId1"/>
    <hyperlink ref="C2" r:id="rId2" display="http://www.ViolentZen.com"/>
    <hyperlink ref="D2" r:id="rId3" display="http://www.ViolentZen.com"/>
  </hyperlinks>
  <printOptions verticalCentered="1"/>
  <pageMargins left="0.5" right="0.5" top="0.5" bottom="0.5" header="0.3" footer="0.3"/>
  <pageSetup orientation="landscape" horizontalDpi="4294967292" verticalDpi="4294967292"/>
  <headerFooter>
    <oddHeader>&amp;C&amp;"Arial,Regular"&amp;10&amp;K000000Wendler 5/3/1 by ViolentZen.com</oddHeader>
    <oddFooter>&amp;L&amp;"Calibri,Regular"&amp;K000000&amp;F&amp;R&amp;"Calibri,Regular"&amp;K000000&amp;A</oddFooter>
  </headerFooter>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8"/>
  <sheetViews>
    <sheetView showGridLines="0" zoomScale="145" zoomScaleNormal="145" zoomScalePageLayoutView="145" workbookViewId="0">
      <pane ySplit="9" topLeftCell="A10" activePane="bottomLeft" state="frozenSplit"/>
      <selection activeCell="H1" sqref="H1"/>
      <selection pane="bottomLeft" activeCell="K2" sqref="K2:N7"/>
    </sheetView>
  </sheetViews>
  <sheetFormatPr baseColWidth="10" defaultRowHeight="14" x14ac:dyDescent="0"/>
  <cols>
    <col min="1" max="1" width="2.6640625" customWidth="1"/>
    <col min="2" max="2" width="13.33203125" customWidth="1"/>
    <col min="3" max="4" width="6.5" customWidth="1"/>
    <col min="5" max="5" width="12.6640625" customWidth="1"/>
    <col min="6" max="7" width="6.5" customWidth="1"/>
    <col min="8" max="8" width="12.6640625" customWidth="1"/>
    <col min="9" max="10" width="6.5" customWidth="1"/>
    <col min="11" max="11" width="12.6640625" customWidth="1"/>
    <col min="12" max="13" width="6.5" customWidth="1"/>
    <col min="14" max="14" width="12.6640625" customWidth="1"/>
  </cols>
  <sheetData>
    <row r="1" spans="1:14" ht="14" customHeight="1">
      <c r="A1" s="2"/>
      <c r="B1" s="80" t="s">
        <v>31</v>
      </c>
      <c r="C1" s="2"/>
      <c r="D1" s="2"/>
      <c r="F1" s="2"/>
      <c r="G1" s="3" t="s">
        <v>36</v>
      </c>
      <c r="H1" s="131"/>
      <c r="I1" s="162"/>
      <c r="J1" s="2"/>
      <c r="L1" s="69"/>
      <c r="M1" s="69"/>
    </row>
    <row r="2" spans="1:14" ht="14" customHeight="1" thickBot="1">
      <c r="A2" s="2"/>
      <c r="B2" s="214" t="s">
        <v>83</v>
      </c>
      <c r="C2" s="214"/>
      <c r="D2" s="214"/>
      <c r="E2" s="213"/>
      <c r="F2" s="213"/>
      <c r="G2" s="236" t="str">
        <f>IF('Cycle 1'!H2="KG", "Note: Weight is in KILOS","Note: Weight is in POUNDS")</f>
        <v>Note: Weight is in POUNDS</v>
      </c>
      <c r="H2" s="236"/>
      <c r="I2" s="161"/>
      <c r="J2" s="76"/>
      <c r="K2" s="237" t="s">
        <v>91</v>
      </c>
      <c r="L2" s="237"/>
      <c r="M2" s="237"/>
      <c r="N2" s="238"/>
    </row>
    <row r="3" spans="1:14" ht="14" customHeight="1" thickTop="1" thickBot="1">
      <c r="B3" s="231" t="s">
        <v>34</v>
      </c>
      <c r="C3" s="232"/>
      <c r="D3" s="134" t="s">
        <v>33</v>
      </c>
      <c r="E3" s="227" t="s">
        <v>10</v>
      </c>
      <c r="F3" s="228"/>
      <c r="G3" s="229"/>
      <c r="H3" s="149" t="s">
        <v>11</v>
      </c>
      <c r="I3" s="228" t="s">
        <v>12</v>
      </c>
      <c r="J3" s="229"/>
      <c r="K3" s="239"/>
      <c r="L3" s="239"/>
      <c r="M3" s="239"/>
      <c r="N3" s="240"/>
    </row>
    <row r="4" spans="1:14" ht="14" customHeight="1" thickTop="1">
      <c r="B4" s="8" t="s">
        <v>6</v>
      </c>
      <c r="C4" s="233">
        <f>IF('Cycle 1'!H2="KG",'Cycle 6'!C4+4.5359237,'Cycle 6'!C4+10)</f>
        <v>60</v>
      </c>
      <c r="D4" s="136">
        <f>G4*0.9</f>
        <v>44.624936250000005</v>
      </c>
      <c r="E4" s="221" t="s">
        <v>6</v>
      </c>
      <c r="F4" s="222"/>
      <c r="G4" s="137">
        <f>H4*I4*0.033333+H4</f>
        <v>49.583262500000004</v>
      </c>
      <c r="H4" s="138">
        <f>IF(I64=F64,'Cycle 6'!I15,IF(I64=D64,'Cycle 6'!F15,IF(I64=C64,'Cycle 6'!C15,"N/A")))</f>
        <v>42.5</v>
      </c>
      <c r="I4" s="215">
        <f>IF(I64=F64,'Cycle 6'!J15,IF(I64=D64,'Cycle 6'!G15,IF(I64=C64,'Cycle 6'!D15,"N/A")))</f>
        <v>5</v>
      </c>
      <c r="J4" s="216"/>
      <c r="K4" s="239"/>
      <c r="L4" s="239"/>
      <c r="M4" s="239"/>
      <c r="N4" s="240"/>
    </row>
    <row r="5" spans="1:14" ht="14" customHeight="1">
      <c r="B5" s="9" t="s">
        <v>7</v>
      </c>
      <c r="C5" s="234">
        <f>IF('Cycle 1'!H2="KG",'Cycle 6'!C5+2.2679618,'Cycle 6'!C5+5)</f>
        <v>30</v>
      </c>
      <c r="D5" s="139">
        <f>G5*0.9</f>
        <v>22.312468125000002</v>
      </c>
      <c r="E5" s="223" t="s">
        <v>7</v>
      </c>
      <c r="F5" s="224"/>
      <c r="G5" s="140">
        <f>H5*I5*0.033333+H5</f>
        <v>24.791631250000002</v>
      </c>
      <c r="H5" s="141">
        <f>IF(I65=F65,'Cycle 6'!I24,IF(I65=D65,'Cycle 6'!F24,IF(I65=C65,'Cycle 6'!C24,"N/A")))</f>
        <v>21.25</v>
      </c>
      <c r="I5" s="217">
        <f>IF(I65=F65,'Cycle 6'!J24,IF(I65=D65,'Cycle 6'!G24,IF(I65=C65,'Cycle 6'!D24,"N/A")))</f>
        <v>5</v>
      </c>
      <c r="J5" s="218"/>
      <c r="K5" s="239"/>
      <c r="L5" s="239"/>
      <c r="M5" s="239"/>
      <c r="N5" s="240"/>
    </row>
    <row r="6" spans="1:14" ht="14" customHeight="1">
      <c r="B6" s="9" t="s">
        <v>8</v>
      </c>
      <c r="C6" s="234">
        <f>IF('Cycle 1'!H2="KG",'Cycle 6'!C6+4.5359237,'Cycle 6'!C6+10)</f>
        <v>60</v>
      </c>
      <c r="D6" s="139">
        <f>G6*0.9</f>
        <v>44.624936250000005</v>
      </c>
      <c r="E6" s="223" t="s">
        <v>8</v>
      </c>
      <c r="F6" s="224"/>
      <c r="G6" s="140">
        <f>H6*I6*0.033333+H6</f>
        <v>49.583262500000004</v>
      </c>
      <c r="H6" s="141">
        <f>IF(I66=F66,'Cycle 6'!I33,IF(I66=D66,'Cycle 6'!F33,IF(I66=C66,'Cycle 6'!C33,"N/A")))</f>
        <v>42.5</v>
      </c>
      <c r="I6" s="217">
        <f>IF(I66=F66,'Cycle 6'!J33,IF(I66=D66,'Cycle 6'!G33,IF(I66=C66,'Cycle 6'!D33,"N/A")))</f>
        <v>5</v>
      </c>
      <c r="J6" s="218"/>
      <c r="K6" s="239"/>
      <c r="L6" s="239"/>
      <c r="M6" s="239"/>
      <c r="N6" s="240"/>
    </row>
    <row r="7" spans="1:14" ht="14" customHeight="1" thickBot="1">
      <c r="B7" s="10" t="s">
        <v>9</v>
      </c>
      <c r="C7" s="235">
        <f>IF('Cycle 1'!H2="KG",'Cycle 6'!C7+2.2679618,'Cycle 6'!C7+5)</f>
        <v>30</v>
      </c>
      <c r="D7" s="142">
        <f>G7*0.9</f>
        <v>22.312468125000002</v>
      </c>
      <c r="E7" s="225" t="s">
        <v>9</v>
      </c>
      <c r="F7" s="226"/>
      <c r="G7" s="143">
        <f>H7*I7*0.033333+H7</f>
        <v>24.791631250000002</v>
      </c>
      <c r="H7" s="144">
        <f>IF(I67=F67,'Cycle 6'!I42,IF(I67=D67,'Cycle 6'!F42,IF(I67=C67,'Cycle 6'!C42,"N/A")))</f>
        <v>21.25</v>
      </c>
      <c r="I7" s="219">
        <f>IF(I67=F67,'Cycle 6'!J42,IF(I67=D67,'Cycle 6'!G42,IF(I67=C67,'Cycle 6'!D42,"N/A")))</f>
        <v>5</v>
      </c>
      <c r="J7" s="220"/>
      <c r="K7" s="241"/>
      <c r="L7" s="241"/>
      <c r="M7" s="241"/>
      <c r="N7" s="242"/>
    </row>
    <row r="8" spans="1:14" ht="14" customHeight="1" thickTop="1">
      <c r="B8" s="204" t="s">
        <v>25</v>
      </c>
      <c r="C8" s="177" t="s">
        <v>21</v>
      </c>
      <c r="D8" s="178"/>
      <c r="E8" s="179"/>
      <c r="F8" s="177" t="s">
        <v>22</v>
      </c>
      <c r="G8" s="178"/>
      <c r="H8" s="179"/>
      <c r="I8" s="177" t="s">
        <v>23</v>
      </c>
      <c r="J8" s="178"/>
      <c r="K8" s="179"/>
      <c r="L8" s="177" t="s">
        <v>24</v>
      </c>
      <c r="M8" s="178"/>
      <c r="N8" s="179"/>
    </row>
    <row r="9" spans="1:14" ht="14" customHeight="1" thickBot="1">
      <c r="B9" s="205"/>
      <c r="C9" s="67" t="s">
        <v>4</v>
      </c>
      <c r="D9" s="68" t="s">
        <v>5</v>
      </c>
      <c r="E9" s="7" t="s">
        <v>30</v>
      </c>
      <c r="F9" s="5" t="s">
        <v>4</v>
      </c>
      <c r="G9" s="68" t="s">
        <v>5</v>
      </c>
      <c r="H9" s="7" t="s">
        <v>30</v>
      </c>
      <c r="I9" s="5" t="s">
        <v>4</v>
      </c>
      <c r="J9" s="68" t="s">
        <v>5</v>
      </c>
      <c r="K9" s="7" t="s">
        <v>30</v>
      </c>
      <c r="L9" s="5" t="s">
        <v>4</v>
      </c>
      <c r="M9" s="68" t="s">
        <v>5</v>
      </c>
      <c r="N9" s="7" t="s">
        <v>30</v>
      </c>
    </row>
    <row r="10" spans="1:14" ht="14" customHeight="1" thickTop="1">
      <c r="A10" s="189" t="str">
        <f>'Cycle 6'!A10:A18</f>
        <v>Monday</v>
      </c>
      <c r="B10" s="186" t="s">
        <v>0</v>
      </c>
      <c r="C10" s="25">
        <f>C4*0.4</f>
        <v>24</v>
      </c>
      <c r="D10" s="84">
        <v>5</v>
      </c>
      <c r="E10" s="85"/>
      <c r="F10" s="26">
        <f>C10</f>
        <v>24</v>
      </c>
      <c r="G10" s="84">
        <v>5</v>
      </c>
      <c r="H10" s="85"/>
      <c r="I10" s="26">
        <f>F10</f>
        <v>24</v>
      </c>
      <c r="J10" s="84">
        <v>5</v>
      </c>
      <c r="K10" s="85"/>
      <c r="L10" s="26" t="s">
        <v>20</v>
      </c>
      <c r="M10" s="27" t="s">
        <v>20</v>
      </c>
      <c r="N10" s="28"/>
    </row>
    <row r="11" spans="1:14" ht="14" customHeight="1">
      <c r="A11" s="190"/>
      <c r="B11" s="187"/>
      <c r="C11" s="87">
        <f>C4*0.47</f>
        <v>28.2</v>
      </c>
      <c r="D11" s="118">
        <v>5</v>
      </c>
      <c r="E11" s="89"/>
      <c r="F11" s="87">
        <f>C4*0.5</f>
        <v>30</v>
      </c>
      <c r="G11" s="118">
        <v>5</v>
      </c>
      <c r="H11" s="89"/>
      <c r="I11" s="90">
        <f>F11</f>
        <v>30</v>
      </c>
      <c r="J11" s="118">
        <v>5</v>
      </c>
      <c r="K11" s="89"/>
      <c r="L11" s="90" t="s">
        <v>20</v>
      </c>
      <c r="M11" s="31" t="s">
        <v>20</v>
      </c>
      <c r="N11" s="32"/>
    </row>
    <row r="12" spans="1:14" ht="14" customHeight="1">
      <c r="A12" s="190"/>
      <c r="B12" s="187"/>
      <c r="C12" s="87">
        <f>C4*0.55</f>
        <v>33</v>
      </c>
      <c r="D12" s="118">
        <v>3</v>
      </c>
      <c r="E12" s="89"/>
      <c r="F12" s="87">
        <f>C4*0.6</f>
        <v>36</v>
      </c>
      <c r="G12" s="118">
        <v>3</v>
      </c>
      <c r="H12" s="89"/>
      <c r="I12" s="90">
        <f>F12</f>
        <v>36</v>
      </c>
      <c r="J12" s="118">
        <v>3</v>
      </c>
      <c r="K12" s="89"/>
      <c r="L12" s="90" t="s">
        <v>20</v>
      </c>
      <c r="M12" s="31" t="s">
        <v>20</v>
      </c>
      <c r="N12" s="32"/>
    </row>
    <row r="13" spans="1:14" ht="14" customHeight="1">
      <c r="A13" s="190"/>
      <c r="B13" s="187"/>
      <c r="C13" s="93">
        <f>C4*0.65</f>
        <v>39</v>
      </c>
      <c r="D13" s="119">
        <v>5</v>
      </c>
      <c r="E13" s="109"/>
      <c r="F13" s="110">
        <f>(C4*0.7)</f>
        <v>42</v>
      </c>
      <c r="G13" s="119">
        <v>3</v>
      </c>
      <c r="H13" s="109"/>
      <c r="I13" s="110">
        <f>(C4*0.75)</f>
        <v>45</v>
      </c>
      <c r="J13" s="119">
        <v>5</v>
      </c>
      <c r="K13" s="109"/>
      <c r="L13" s="110">
        <f>(C4*0.4)</f>
        <v>24</v>
      </c>
      <c r="M13" s="18">
        <v>5</v>
      </c>
      <c r="N13" s="19"/>
    </row>
    <row r="14" spans="1:14" ht="14" customHeight="1">
      <c r="A14" s="190"/>
      <c r="B14" s="187"/>
      <c r="C14" s="97">
        <f>C4*0.75</f>
        <v>45</v>
      </c>
      <c r="D14" s="94">
        <v>5</v>
      </c>
      <c r="E14" s="95"/>
      <c r="F14" s="96">
        <f>(C4*0.8)</f>
        <v>48</v>
      </c>
      <c r="G14" s="94">
        <v>3</v>
      </c>
      <c r="H14" s="95"/>
      <c r="I14" s="96">
        <f>(C4*0.85)</f>
        <v>51</v>
      </c>
      <c r="J14" s="94">
        <v>3</v>
      </c>
      <c r="K14" s="95"/>
      <c r="L14" s="96">
        <f>(C4*0.5)</f>
        <v>30</v>
      </c>
      <c r="M14" s="18">
        <v>5</v>
      </c>
      <c r="N14" s="19"/>
    </row>
    <row r="15" spans="1:14" ht="14" customHeight="1">
      <c r="A15" s="190"/>
      <c r="B15" s="188"/>
      <c r="C15" s="98">
        <f>C4*0.85</f>
        <v>51</v>
      </c>
      <c r="D15" s="120">
        <v>5</v>
      </c>
      <c r="E15" s="121"/>
      <c r="F15" s="122">
        <f>(C4*0.9)</f>
        <v>54</v>
      </c>
      <c r="G15" s="120">
        <v>3</v>
      </c>
      <c r="H15" s="121"/>
      <c r="I15" s="122">
        <f>(C4*0.95)</f>
        <v>57</v>
      </c>
      <c r="J15" s="120">
        <v>1</v>
      </c>
      <c r="K15" s="121"/>
      <c r="L15" s="122">
        <f>(C4*0.6)</f>
        <v>36</v>
      </c>
      <c r="M15" s="71">
        <v>5</v>
      </c>
      <c r="N15" s="22"/>
    </row>
    <row r="16" spans="1:14" ht="14" customHeight="1">
      <c r="A16" s="190"/>
      <c r="B16" s="146" t="str">
        <f>'Cycle 6'!B16</f>
        <v>Assistance 1</v>
      </c>
      <c r="C16" s="99">
        <f>'Cycle 6'!C16</f>
        <v>0</v>
      </c>
      <c r="D16" s="119" t="s">
        <v>19</v>
      </c>
      <c r="E16" s="109"/>
      <c r="F16" s="110">
        <f>C16</f>
        <v>0</v>
      </c>
      <c r="G16" s="119" t="s">
        <v>19</v>
      </c>
      <c r="H16" s="109"/>
      <c r="I16" s="110">
        <f>F16</f>
        <v>0</v>
      </c>
      <c r="J16" s="119" t="s">
        <v>19</v>
      </c>
      <c r="K16" s="109"/>
      <c r="L16" s="110">
        <f>C16</f>
        <v>0</v>
      </c>
      <c r="M16" s="72" t="s">
        <v>19</v>
      </c>
      <c r="N16" s="73"/>
    </row>
    <row r="17" spans="1:14" ht="14" customHeight="1">
      <c r="A17" s="190"/>
      <c r="B17" s="147" t="str">
        <f>'Cycle 6'!B17</f>
        <v>Assistance 2</v>
      </c>
      <c r="C17" s="103">
        <f>'Cycle 6'!C17</f>
        <v>0</v>
      </c>
      <c r="D17" s="94" t="s">
        <v>19</v>
      </c>
      <c r="E17" s="95"/>
      <c r="F17" s="96">
        <f>C17</f>
        <v>0</v>
      </c>
      <c r="G17" s="94" t="s">
        <v>19</v>
      </c>
      <c r="H17" s="95"/>
      <c r="I17" s="96">
        <f>F17</f>
        <v>0</v>
      </c>
      <c r="J17" s="94" t="s">
        <v>19</v>
      </c>
      <c r="K17" s="95"/>
      <c r="L17" s="96">
        <f>C17</f>
        <v>0</v>
      </c>
      <c r="M17" s="94" t="s">
        <v>19</v>
      </c>
      <c r="N17" s="19"/>
    </row>
    <row r="18" spans="1:14" ht="14" customHeight="1" thickBot="1">
      <c r="A18" s="191"/>
      <c r="B18" s="148" t="str">
        <f>'Cycle 6'!B18</f>
        <v>Core Exercise</v>
      </c>
      <c r="C18" s="104">
        <f>'Cycle 6'!C18</f>
        <v>0</v>
      </c>
      <c r="D18" s="105" t="s">
        <v>18</v>
      </c>
      <c r="E18" s="106"/>
      <c r="F18" s="96">
        <f>C18</f>
        <v>0</v>
      </c>
      <c r="G18" s="105" t="s">
        <v>18</v>
      </c>
      <c r="H18" s="106"/>
      <c r="I18" s="96">
        <f>F18</f>
        <v>0</v>
      </c>
      <c r="J18" s="105" t="s">
        <v>18</v>
      </c>
      <c r="K18" s="107"/>
      <c r="L18" s="108">
        <f>C18</f>
        <v>0</v>
      </c>
      <c r="M18" s="21" t="s">
        <v>18</v>
      </c>
      <c r="N18" s="23"/>
    </row>
    <row r="19" spans="1:14" ht="14" customHeight="1" thickTop="1">
      <c r="A19" s="183" t="str">
        <f>'Cycle 6'!A19:A27</f>
        <v>Tuesday</v>
      </c>
      <c r="B19" s="186" t="s">
        <v>2</v>
      </c>
      <c r="C19" s="25">
        <f>C5*0.4</f>
        <v>12</v>
      </c>
      <c r="D19" s="84">
        <v>5</v>
      </c>
      <c r="E19" s="85"/>
      <c r="F19" s="26">
        <f>C19</f>
        <v>12</v>
      </c>
      <c r="G19" s="84">
        <v>5</v>
      </c>
      <c r="H19" s="85"/>
      <c r="I19" s="26">
        <f>F19</f>
        <v>12</v>
      </c>
      <c r="J19" s="84">
        <v>5</v>
      </c>
      <c r="K19" s="85"/>
      <c r="L19" s="86" t="s">
        <v>20</v>
      </c>
      <c r="M19" s="27" t="s">
        <v>20</v>
      </c>
      <c r="N19" s="28"/>
    </row>
    <row r="20" spans="1:14" ht="14" customHeight="1">
      <c r="A20" s="184"/>
      <c r="B20" s="187"/>
      <c r="C20" s="29">
        <f>C5*0.47</f>
        <v>14.1</v>
      </c>
      <c r="D20" s="88">
        <v>5</v>
      </c>
      <c r="E20" s="91"/>
      <c r="F20" s="87">
        <f>C5*0.5</f>
        <v>15</v>
      </c>
      <c r="G20" s="88">
        <v>5</v>
      </c>
      <c r="H20" s="91"/>
      <c r="I20" s="30">
        <f>F20</f>
        <v>15</v>
      </c>
      <c r="J20" s="88">
        <v>5</v>
      </c>
      <c r="K20" s="91"/>
      <c r="L20" s="92" t="s">
        <v>20</v>
      </c>
      <c r="M20" s="31" t="s">
        <v>20</v>
      </c>
      <c r="N20" s="32"/>
    </row>
    <row r="21" spans="1:14" ht="14" customHeight="1">
      <c r="A21" s="184"/>
      <c r="B21" s="187"/>
      <c r="C21" s="29">
        <f>C5*0.55</f>
        <v>16.5</v>
      </c>
      <c r="D21" s="88">
        <v>3</v>
      </c>
      <c r="E21" s="91"/>
      <c r="F21" s="87">
        <f>C5*0.6</f>
        <v>18</v>
      </c>
      <c r="G21" s="88">
        <v>3</v>
      </c>
      <c r="H21" s="91"/>
      <c r="I21" s="30">
        <f>F21</f>
        <v>18</v>
      </c>
      <c r="J21" s="88">
        <v>3</v>
      </c>
      <c r="K21" s="91"/>
      <c r="L21" s="92" t="s">
        <v>20</v>
      </c>
      <c r="M21" s="31" t="s">
        <v>20</v>
      </c>
      <c r="N21" s="32"/>
    </row>
    <row r="22" spans="1:14" ht="14" customHeight="1">
      <c r="A22" s="184"/>
      <c r="B22" s="187"/>
      <c r="C22" s="93">
        <f>C5*0.65</f>
        <v>19.5</v>
      </c>
      <c r="D22" s="94">
        <v>5</v>
      </c>
      <c r="E22" s="109"/>
      <c r="F22" s="110">
        <f>(C5*0.7)</f>
        <v>21</v>
      </c>
      <c r="G22" s="94">
        <v>3</v>
      </c>
      <c r="H22" s="109"/>
      <c r="I22" s="110">
        <f>(C5*0.75)</f>
        <v>22.5</v>
      </c>
      <c r="J22" s="119">
        <v>5</v>
      </c>
      <c r="K22" s="109"/>
      <c r="L22" s="110">
        <f>(C5*0.4)</f>
        <v>12</v>
      </c>
      <c r="M22" s="18">
        <v>5</v>
      </c>
      <c r="N22" s="19"/>
    </row>
    <row r="23" spans="1:14" ht="14" customHeight="1">
      <c r="A23" s="184"/>
      <c r="B23" s="187"/>
      <c r="C23" s="97">
        <f>C5*0.75</f>
        <v>22.5</v>
      </c>
      <c r="D23" s="94">
        <v>5</v>
      </c>
      <c r="E23" s="95"/>
      <c r="F23" s="96">
        <f>(C5*0.8)</f>
        <v>24</v>
      </c>
      <c r="G23" s="94">
        <v>3</v>
      </c>
      <c r="H23" s="95"/>
      <c r="I23" s="96">
        <f>(C5*0.85)</f>
        <v>25.5</v>
      </c>
      <c r="J23" s="94">
        <v>3</v>
      </c>
      <c r="K23" s="95"/>
      <c r="L23" s="96">
        <f>(C5*0.5)</f>
        <v>15</v>
      </c>
      <c r="M23" s="18">
        <v>5</v>
      </c>
      <c r="N23" s="19"/>
    </row>
    <row r="24" spans="1:14" ht="14" customHeight="1">
      <c r="A24" s="184"/>
      <c r="B24" s="188"/>
      <c r="C24" s="98">
        <f>C5*0.85</f>
        <v>25.5</v>
      </c>
      <c r="D24" s="120">
        <v>5</v>
      </c>
      <c r="E24" s="121"/>
      <c r="F24" s="122">
        <f>(C5*0.9)</f>
        <v>27</v>
      </c>
      <c r="G24" s="120">
        <v>3</v>
      </c>
      <c r="H24" s="121"/>
      <c r="I24" s="122">
        <f>(C5*0.95)</f>
        <v>28.5</v>
      </c>
      <c r="J24" s="120">
        <v>1</v>
      </c>
      <c r="K24" s="121"/>
      <c r="L24" s="122">
        <f>(C5*0.6)</f>
        <v>18</v>
      </c>
      <c r="M24" s="71">
        <v>5</v>
      </c>
      <c r="N24" s="22"/>
    </row>
    <row r="25" spans="1:14" ht="14" customHeight="1">
      <c r="A25" s="184"/>
      <c r="B25" s="146" t="str">
        <f>'Cycle 6'!B25</f>
        <v>Assistance 1</v>
      </c>
      <c r="C25" s="99">
        <f>'Cycle 6'!C25</f>
        <v>0</v>
      </c>
      <c r="D25" s="119" t="s">
        <v>19</v>
      </c>
      <c r="E25" s="109"/>
      <c r="F25" s="110">
        <f>C25</f>
        <v>0</v>
      </c>
      <c r="G25" s="111" t="s">
        <v>19</v>
      </c>
      <c r="H25" s="112"/>
      <c r="I25" s="110">
        <f>F25</f>
        <v>0</v>
      </c>
      <c r="J25" s="111" t="s">
        <v>19</v>
      </c>
      <c r="K25" s="112"/>
      <c r="L25" s="110">
        <f>C25</f>
        <v>0</v>
      </c>
      <c r="M25" s="74" t="s">
        <v>19</v>
      </c>
      <c r="N25" s="75"/>
    </row>
    <row r="26" spans="1:14" ht="14" customHeight="1">
      <c r="A26" s="184"/>
      <c r="B26" s="147" t="str">
        <f>'Cycle 6'!B26</f>
        <v>Assistance 2</v>
      </c>
      <c r="C26" s="103">
        <f>'Cycle 6'!C26</f>
        <v>0</v>
      </c>
      <c r="D26" s="94" t="s">
        <v>19</v>
      </c>
      <c r="E26" s="109"/>
      <c r="F26" s="110">
        <f>C26</f>
        <v>0</v>
      </c>
      <c r="G26" s="111" t="s">
        <v>19</v>
      </c>
      <c r="H26" s="112"/>
      <c r="I26" s="110">
        <f>F26</f>
        <v>0</v>
      </c>
      <c r="J26" s="111" t="s">
        <v>19</v>
      </c>
      <c r="K26" s="112"/>
      <c r="L26" s="110">
        <f>C26</f>
        <v>0</v>
      </c>
      <c r="M26" s="33" t="s">
        <v>19</v>
      </c>
      <c r="N26" s="34"/>
    </row>
    <row r="27" spans="1:14" ht="14" customHeight="1" thickBot="1">
      <c r="A27" s="185"/>
      <c r="B27" s="148" t="str">
        <f>'Cycle 6'!B27</f>
        <v>Core Exercise</v>
      </c>
      <c r="C27" s="104">
        <f>'Cycle 6'!C27</f>
        <v>0</v>
      </c>
      <c r="D27" s="113"/>
      <c r="E27" s="114"/>
      <c r="F27" s="110">
        <f>C27</f>
        <v>0</v>
      </c>
      <c r="G27" s="111"/>
      <c r="H27" s="112"/>
      <c r="I27" s="110">
        <f>F27</f>
        <v>0</v>
      </c>
      <c r="J27" s="111"/>
      <c r="K27" s="112"/>
      <c r="L27" s="96">
        <f>C27</f>
        <v>0</v>
      </c>
      <c r="M27" s="40"/>
      <c r="N27" s="41"/>
    </row>
    <row r="28" spans="1:14" ht="14" customHeight="1" thickTop="1">
      <c r="A28" s="189" t="str">
        <f>'Cycle 6'!A28:A36</f>
        <v>Thursday</v>
      </c>
      <c r="B28" s="186" t="s">
        <v>1</v>
      </c>
      <c r="C28" s="25">
        <f>C6*0.4</f>
        <v>24</v>
      </c>
      <c r="D28" s="84">
        <v>5</v>
      </c>
      <c r="E28" s="85"/>
      <c r="F28" s="26">
        <f>C28</f>
        <v>24</v>
      </c>
      <c r="G28" s="84">
        <v>5</v>
      </c>
      <c r="H28" s="85"/>
      <c r="I28" s="26">
        <f>F28</f>
        <v>24</v>
      </c>
      <c r="J28" s="84">
        <v>5</v>
      </c>
      <c r="K28" s="85"/>
      <c r="L28" s="86" t="s">
        <v>20</v>
      </c>
      <c r="M28" s="27" t="s">
        <v>20</v>
      </c>
      <c r="N28" s="28"/>
    </row>
    <row r="29" spans="1:14" ht="14" customHeight="1">
      <c r="A29" s="190"/>
      <c r="B29" s="187"/>
      <c r="C29" s="29">
        <f>C6*0.47</f>
        <v>28.2</v>
      </c>
      <c r="D29" s="88">
        <v>5</v>
      </c>
      <c r="E29" s="91"/>
      <c r="F29" s="87">
        <f>C6*0.5</f>
        <v>30</v>
      </c>
      <c r="G29" s="88">
        <v>5</v>
      </c>
      <c r="H29" s="91"/>
      <c r="I29" s="30">
        <f>F29</f>
        <v>30</v>
      </c>
      <c r="J29" s="88">
        <v>5</v>
      </c>
      <c r="K29" s="91"/>
      <c r="L29" s="92" t="s">
        <v>20</v>
      </c>
      <c r="M29" s="31" t="s">
        <v>20</v>
      </c>
      <c r="N29" s="32"/>
    </row>
    <row r="30" spans="1:14" ht="14" customHeight="1">
      <c r="A30" s="190"/>
      <c r="B30" s="187"/>
      <c r="C30" s="29">
        <f>C6*0.55</f>
        <v>33</v>
      </c>
      <c r="D30" s="88">
        <v>3</v>
      </c>
      <c r="E30" s="91"/>
      <c r="F30" s="87">
        <f>C6*0.6</f>
        <v>36</v>
      </c>
      <c r="G30" s="88">
        <v>3</v>
      </c>
      <c r="H30" s="91"/>
      <c r="I30" s="30">
        <f>F30</f>
        <v>36</v>
      </c>
      <c r="J30" s="88">
        <v>3</v>
      </c>
      <c r="K30" s="91"/>
      <c r="L30" s="92" t="s">
        <v>20</v>
      </c>
      <c r="M30" s="31" t="s">
        <v>20</v>
      </c>
      <c r="N30" s="32"/>
    </row>
    <row r="31" spans="1:14" ht="14" customHeight="1">
      <c r="A31" s="190"/>
      <c r="B31" s="187"/>
      <c r="C31" s="97">
        <f>C6*0.65</f>
        <v>39</v>
      </c>
      <c r="D31" s="94">
        <v>5</v>
      </c>
      <c r="E31" s="95"/>
      <c r="F31" s="96">
        <f>(C6*0.7)</f>
        <v>42</v>
      </c>
      <c r="G31" s="94">
        <v>3</v>
      </c>
      <c r="H31" s="95"/>
      <c r="I31" s="96">
        <f>(C6*0.75)</f>
        <v>45</v>
      </c>
      <c r="J31" s="94">
        <v>5</v>
      </c>
      <c r="K31" s="109"/>
      <c r="L31" s="110">
        <f>(C6*0.4)</f>
        <v>24</v>
      </c>
      <c r="M31" s="18">
        <v>5</v>
      </c>
      <c r="N31" s="19"/>
    </row>
    <row r="32" spans="1:14" ht="14" customHeight="1">
      <c r="A32" s="190"/>
      <c r="B32" s="187"/>
      <c r="C32" s="97">
        <f>C6*0.75</f>
        <v>45</v>
      </c>
      <c r="D32" s="123">
        <v>5</v>
      </c>
      <c r="E32" s="95"/>
      <c r="F32" s="96">
        <f>(C6*0.8)</f>
        <v>48</v>
      </c>
      <c r="G32" s="94">
        <v>3</v>
      </c>
      <c r="H32" s="95"/>
      <c r="I32" s="96">
        <f>(C6*0.85)</f>
        <v>51</v>
      </c>
      <c r="J32" s="94">
        <v>3</v>
      </c>
      <c r="K32" s="95"/>
      <c r="L32" s="96">
        <f>(C6*0.5)</f>
        <v>30</v>
      </c>
      <c r="M32" s="18">
        <v>5</v>
      </c>
      <c r="N32" s="19"/>
    </row>
    <row r="33" spans="1:14" ht="14" customHeight="1">
      <c r="A33" s="190"/>
      <c r="B33" s="188"/>
      <c r="C33" s="98">
        <f>C6*0.85</f>
        <v>51</v>
      </c>
      <c r="D33" s="124">
        <v>5</v>
      </c>
      <c r="E33" s="121"/>
      <c r="F33" s="122">
        <f>(C6*0.9)</f>
        <v>54</v>
      </c>
      <c r="G33" s="120">
        <v>3</v>
      </c>
      <c r="H33" s="121"/>
      <c r="I33" s="122">
        <f>(C6*0.95)</f>
        <v>57</v>
      </c>
      <c r="J33" s="120">
        <v>1</v>
      </c>
      <c r="K33" s="121"/>
      <c r="L33" s="122">
        <f>(C6*0.6)</f>
        <v>36</v>
      </c>
      <c r="M33" s="71">
        <v>5</v>
      </c>
      <c r="N33" s="22"/>
    </row>
    <row r="34" spans="1:14" ht="14" customHeight="1">
      <c r="A34" s="190"/>
      <c r="B34" s="146" t="str">
        <f>'Cycle 6'!B34</f>
        <v>Assistance 1</v>
      </c>
      <c r="C34" s="99">
        <f>'Cycle 6'!C34</f>
        <v>0</v>
      </c>
      <c r="D34" s="119" t="s">
        <v>19</v>
      </c>
      <c r="E34" s="109"/>
      <c r="F34" s="110">
        <f>C34</f>
        <v>0</v>
      </c>
      <c r="G34" s="111" t="s">
        <v>19</v>
      </c>
      <c r="H34" s="112"/>
      <c r="I34" s="110">
        <f>F34</f>
        <v>0</v>
      </c>
      <c r="J34" s="111" t="s">
        <v>19</v>
      </c>
      <c r="K34" s="112"/>
      <c r="L34" s="110">
        <f>C34</f>
        <v>0</v>
      </c>
      <c r="M34" s="74" t="s">
        <v>19</v>
      </c>
      <c r="N34" s="75"/>
    </row>
    <row r="35" spans="1:14" ht="14" customHeight="1">
      <c r="A35" s="190"/>
      <c r="B35" s="147" t="str">
        <f>'Cycle 6'!B35</f>
        <v>Assistance 2</v>
      </c>
      <c r="C35" s="103">
        <f>'Cycle 6'!C35</f>
        <v>0</v>
      </c>
      <c r="D35" s="94" t="s">
        <v>19</v>
      </c>
      <c r="E35" s="95"/>
      <c r="F35" s="96">
        <f>C35</f>
        <v>0</v>
      </c>
      <c r="G35" s="111" t="s">
        <v>19</v>
      </c>
      <c r="H35" s="112"/>
      <c r="I35" s="96">
        <f>F35</f>
        <v>0</v>
      </c>
      <c r="J35" s="111" t="s">
        <v>19</v>
      </c>
      <c r="K35" s="112"/>
      <c r="L35" s="96">
        <f>C35</f>
        <v>0</v>
      </c>
      <c r="M35" s="33" t="s">
        <v>19</v>
      </c>
      <c r="N35" s="34"/>
    </row>
    <row r="36" spans="1:14" ht="14" customHeight="1" thickBot="1">
      <c r="A36" s="191"/>
      <c r="B36" s="148" t="str">
        <f>'Cycle 6'!B36</f>
        <v>Core Exercise</v>
      </c>
      <c r="C36" s="104">
        <f>'Cycle 6'!C36</f>
        <v>0</v>
      </c>
      <c r="D36" s="105" t="s">
        <v>18</v>
      </c>
      <c r="E36" s="107"/>
      <c r="F36" s="108">
        <f>C36</f>
        <v>0</v>
      </c>
      <c r="G36" s="115" t="s">
        <v>18</v>
      </c>
      <c r="H36" s="116"/>
      <c r="I36" s="108">
        <f>F36</f>
        <v>0</v>
      </c>
      <c r="J36" s="115" t="s">
        <v>18</v>
      </c>
      <c r="K36" s="116"/>
      <c r="L36" s="108">
        <f>C36</f>
        <v>0</v>
      </c>
      <c r="M36" s="43" t="s">
        <v>18</v>
      </c>
      <c r="N36" s="44"/>
    </row>
    <row r="37" spans="1:14" ht="14" customHeight="1" thickTop="1">
      <c r="A37" s="183" t="str">
        <f>'Cycle 6'!A37:A45</f>
        <v>Friday</v>
      </c>
      <c r="B37" s="186" t="s">
        <v>3</v>
      </c>
      <c r="C37" s="25">
        <f>C7*0.4</f>
        <v>12</v>
      </c>
      <c r="D37" s="84">
        <v>5</v>
      </c>
      <c r="E37" s="85"/>
      <c r="F37" s="26">
        <f>C37</f>
        <v>12</v>
      </c>
      <c r="G37" s="84">
        <v>5</v>
      </c>
      <c r="H37" s="85"/>
      <c r="I37" s="26">
        <f>F37</f>
        <v>12</v>
      </c>
      <c r="J37" s="84">
        <v>5</v>
      </c>
      <c r="K37" s="85"/>
      <c r="L37" s="86" t="s">
        <v>20</v>
      </c>
      <c r="M37" s="27" t="s">
        <v>20</v>
      </c>
      <c r="N37" s="28"/>
    </row>
    <row r="38" spans="1:14" ht="14" customHeight="1">
      <c r="A38" s="184"/>
      <c r="B38" s="187"/>
      <c r="C38" s="29">
        <f>C7*0.47</f>
        <v>14.1</v>
      </c>
      <c r="D38" s="88">
        <v>5</v>
      </c>
      <c r="E38" s="91"/>
      <c r="F38" s="87">
        <f>C7*0.5</f>
        <v>15</v>
      </c>
      <c r="G38" s="88">
        <v>5</v>
      </c>
      <c r="H38" s="91"/>
      <c r="I38" s="30">
        <f>F38</f>
        <v>15</v>
      </c>
      <c r="J38" s="88">
        <v>5</v>
      </c>
      <c r="K38" s="91"/>
      <c r="L38" s="92" t="s">
        <v>20</v>
      </c>
      <c r="M38" s="31" t="s">
        <v>20</v>
      </c>
      <c r="N38" s="32"/>
    </row>
    <row r="39" spans="1:14" ht="14" customHeight="1">
      <c r="A39" s="184"/>
      <c r="B39" s="187"/>
      <c r="C39" s="29">
        <f>C7*0.55</f>
        <v>16.5</v>
      </c>
      <c r="D39" s="88">
        <v>3</v>
      </c>
      <c r="E39" s="91"/>
      <c r="F39" s="87">
        <f>C7*0.6</f>
        <v>18</v>
      </c>
      <c r="G39" s="88">
        <v>3</v>
      </c>
      <c r="H39" s="91"/>
      <c r="I39" s="30">
        <f>F39</f>
        <v>18</v>
      </c>
      <c r="J39" s="88">
        <v>3</v>
      </c>
      <c r="K39" s="91"/>
      <c r="L39" s="92" t="s">
        <v>20</v>
      </c>
      <c r="M39" s="31" t="s">
        <v>20</v>
      </c>
      <c r="N39" s="32"/>
    </row>
    <row r="40" spans="1:14" ht="14" customHeight="1">
      <c r="A40" s="184"/>
      <c r="B40" s="187"/>
      <c r="C40" s="97">
        <f>C7*0.65</f>
        <v>19.5</v>
      </c>
      <c r="D40" s="94">
        <v>5</v>
      </c>
      <c r="E40" s="95"/>
      <c r="F40" s="96">
        <f>(C7*0.7)</f>
        <v>21</v>
      </c>
      <c r="G40" s="94">
        <v>3</v>
      </c>
      <c r="H40" s="95"/>
      <c r="I40" s="96">
        <f>(C7*0.75)</f>
        <v>22.5</v>
      </c>
      <c r="J40" s="94">
        <v>5</v>
      </c>
      <c r="K40" s="109"/>
      <c r="L40" s="110">
        <f>(C7*0.4)</f>
        <v>12</v>
      </c>
      <c r="M40" s="18">
        <v>5</v>
      </c>
      <c r="N40" s="19"/>
    </row>
    <row r="41" spans="1:14" ht="14" customHeight="1">
      <c r="A41" s="184"/>
      <c r="B41" s="187"/>
      <c r="C41" s="97">
        <f>C7*0.75</f>
        <v>22.5</v>
      </c>
      <c r="D41" s="123">
        <v>5</v>
      </c>
      <c r="E41" s="95"/>
      <c r="F41" s="96">
        <f>(C7*0.8)</f>
        <v>24</v>
      </c>
      <c r="G41" s="94">
        <v>3</v>
      </c>
      <c r="H41" s="95"/>
      <c r="I41" s="96">
        <f>(C7*0.85)</f>
        <v>25.5</v>
      </c>
      <c r="J41" s="94">
        <v>3</v>
      </c>
      <c r="K41" s="95"/>
      <c r="L41" s="96">
        <f>(C7*0.5)</f>
        <v>15</v>
      </c>
      <c r="M41" s="18">
        <v>5</v>
      </c>
      <c r="N41" s="19"/>
    </row>
    <row r="42" spans="1:14" ht="14" customHeight="1">
      <c r="A42" s="184"/>
      <c r="B42" s="188"/>
      <c r="C42" s="98">
        <f>C7*0.85</f>
        <v>25.5</v>
      </c>
      <c r="D42" s="124">
        <v>5</v>
      </c>
      <c r="E42" s="121"/>
      <c r="F42" s="122">
        <f>(C7*0.9)</f>
        <v>27</v>
      </c>
      <c r="G42" s="120">
        <v>3</v>
      </c>
      <c r="H42" s="121"/>
      <c r="I42" s="122">
        <f>(C7*0.95)</f>
        <v>28.5</v>
      </c>
      <c r="J42" s="120">
        <v>1</v>
      </c>
      <c r="K42" s="121"/>
      <c r="L42" s="122">
        <f>(C7*0.6)</f>
        <v>18</v>
      </c>
      <c r="M42" s="71">
        <v>5</v>
      </c>
      <c r="N42" s="22"/>
    </row>
    <row r="43" spans="1:14" ht="14" customHeight="1">
      <c r="A43" s="184"/>
      <c r="B43" s="146" t="str">
        <f>'Cycle 6'!B43</f>
        <v>Assistance 1</v>
      </c>
      <c r="C43" s="128">
        <f>'Cycle 6'!C43</f>
        <v>0</v>
      </c>
      <c r="D43" s="100" t="s">
        <v>19</v>
      </c>
      <c r="E43" s="101"/>
      <c r="F43" s="102">
        <f>C43</f>
        <v>0</v>
      </c>
      <c r="G43" s="100" t="s">
        <v>19</v>
      </c>
      <c r="H43" s="101"/>
      <c r="I43" s="102">
        <f>F43</f>
        <v>0</v>
      </c>
      <c r="J43" s="100" t="s">
        <v>19</v>
      </c>
      <c r="K43" s="101"/>
      <c r="L43" s="102">
        <f>C43</f>
        <v>0</v>
      </c>
      <c r="M43" s="72" t="s">
        <v>19</v>
      </c>
      <c r="N43" s="73"/>
    </row>
    <row r="44" spans="1:14" ht="14" customHeight="1">
      <c r="A44" s="184"/>
      <c r="B44" s="147" t="str">
        <f>'Cycle 6'!B44</f>
        <v>Assistance 2</v>
      </c>
      <c r="C44" s="129">
        <f>'Cycle 6'!C44</f>
        <v>0</v>
      </c>
      <c r="D44" s="94" t="s">
        <v>19</v>
      </c>
      <c r="E44" s="95"/>
      <c r="F44" s="96">
        <f>C44</f>
        <v>0</v>
      </c>
      <c r="G44" s="94" t="s">
        <v>19</v>
      </c>
      <c r="H44" s="95"/>
      <c r="I44" s="96">
        <f>F44</f>
        <v>0</v>
      </c>
      <c r="J44" s="94" t="s">
        <v>19</v>
      </c>
      <c r="K44" s="95"/>
      <c r="L44" s="96">
        <f>C44</f>
        <v>0</v>
      </c>
      <c r="M44" s="18" t="s">
        <v>19</v>
      </c>
      <c r="N44" s="19"/>
    </row>
    <row r="45" spans="1:14" ht="14" customHeight="1" thickBot="1">
      <c r="A45" s="185"/>
      <c r="B45" s="148" t="str">
        <f>'Cycle 6'!B45</f>
        <v>Core Exercise</v>
      </c>
      <c r="C45" s="130">
        <f>'Cycle 6'!C45</f>
        <v>0</v>
      </c>
      <c r="D45" s="105" t="s">
        <v>17</v>
      </c>
      <c r="E45" s="107"/>
      <c r="F45" s="108">
        <f>C45</f>
        <v>0</v>
      </c>
      <c r="G45" s="105" t="s">
        <v>17</v>
      </c>
      <c r="H45" s="107"/>
      <c r="I45" s="108">
        <f>F45</f>
        <v>0</v>
      </c>
      <c r="J45" s="105" t="s">
        <v>17</v>
      </c>
      <c r="K45" s="107"/>
      <c r="L45" s="108">
        <f>C45</f>
        <v>0</v>
      </c>
      <c r="M45" s="21" t="s">
        <v>17</v>
      </c>
      <c r="N45" s="23"/>
    </row>
    <row r="46" spans="1:14" ht="14" customHeight="1" thickTop="1" thickBot="1">
      <c r="A46" s="64"/>
      <c r="B46" s="64"/>
      <c r="C46" s="70"/>
      <c r="D46" s="70"/>
      <c r="E46" s="70"/>
      <c r="F46" s="70"/>
      <c r="G46" s="70"/>
      <c r="H46" s="70"/>
      <c r="I46" s="70"/>
      <c r="J46" s="70"/>
      <c r="K46" s="70"/>
      <c r="L46" s="70"/>
      <c r="M46" s="70"/>
      <c r="N46" s="70"/>
    </row>
    <row r="47" spans="1:14" ht="14" customHeight="1" thickTop="1">
      <c r="B47" s="204" t="s">
        <v>25</v>
      </c>
      <c r="C47" s="177" t="s">
        <v>21</v>
      </c>
      <c r="D47" s="178"/>
      <c r="E47" s="179"/>
      <c r="F47" s="177" t="s">
        <v>22</v>
      </c>
      <c r="G47" s="178"/>
      <c r="H47" s="179"/>
      <c r="I47" s="177" t="s">
        <v>23</v>
      </c>
      <c r="J47" s="178"/>
      <c r="K47" s="179"/>
      <c r="L47" s="177" t="s">
        <v>24</v>
      </c>
      <c r="M47" s="178"/>
      <c r="N47" s="179"/>
    </row>
    <row r="48" spans="1:14" ht="14" customHeight="1" thickBot="1">
      <c r="B48" s="205"/>
      <c r="C48" s="5" t="s">
        <v>4</v>
      </c>
      <c r="D48" s="68" t="s">
        <v>5</v>
      </c>
      <c r="E48" s="7" t="s">
        <v>30</v>
      </c>
      <c r="F48" s="5" t="s">
        <v>4</v>
      </c>
      <c r="G48" s="68" t="s">
        <v>5</v>
      </c>
      <c r="H48" s="7" t="s">
        <v>30</v>
      </c>
      <c r="I48" s="5" t="s">
        <v>4</v>
      </c>
      <c r="J48" s="68" t="s">
        <v>5</v>
      </c>
      <c r="K48" s="7" t="s">
        <v>30</v>
      </c>
      <c r="L48" s="5" t="s">
        <v>4</v>
      </c>
      <c r="M48" s="68" t="s">
        <v>5</v>
      </c>
      <c r="N48" s="7" t="s">
        <v>30</v>
      </c>
    </row>
    <row r="49" spans="1:14" ht="14" customHeight="1" thickTop="1">
      <c r="A49" s="201" t="str">
        <f>'Cycle 6'!A49:A54</f>
        <v>Wed - ("Off")</v>
      </c>
      <c r="B49" s="60"/>
      <c r="C49" s="55"/>
      <c r="D49" s="35"/>
      <c r="E49" s="36"/>
      <c r="F49" s="37"/>
      <c r="G49" s="35"/>
      <c r="H49" s="36"/>
      <c r="I49" s="37"/>
      <c r="J49" s="38"/>
      <c r="K49" s="39"/>
      <c r="L49" s="37"/>
      <c r="M49" s="35"/>
      <c r="N49" s="36"/>
    </row>
    <row r="50" spans="1:14" ht="14" customHeight="1">
      <c r="A50" s="202"/>
      <c r="B50" s="58"/>
      <c r="C50" s="17"/>
      <c r="D50" s="40"/>
      <c r="E50" s="41"/>
      <c r="F50" s="42"/>
      <c r="G50" s="40"/>
      <c r="H50" s="41"/>
      <c r="I50" s="42"/>
      <c r="J50" s="40"/>
      <c r="K50" s="41"/>
      <c r="L50" s="42"/>
      <c r="M50" s="40"/>
      <c r="N50" s="41"/>
    </row>
    <row r="51" spans="1:14" ht="14" customHeight="1">
      <c r="A51" s="202"/>
      <c r="B51" s="58"/>
      <c r="C51" s="17"/>
      <c r="D51" s="18"/>
      <c r="E51" s="19"/>
      <c r="F51" s="20"/>
      <c r="G51" s="18"/>
      <c r="H51" s="19"/>
      <c r="I51" s="20"/>
      <c r="J51" s="18"/>
      <c r="K51" s="19"/>
      <c r="L51" s="20"/>
      <c r="M51" s="18"/>
      <c r="N51" s="19"/>
    </row>
    <row r="52" spans="1:14" ht="14" customHeight="1">
      <c r="A52" s="202"/>
      <c r="B52" s="58"/>
      <c r="C52" s="17"/>
      <c r="D52" s="18"/>
      <c r="E52" s="19"/>
      <c r="F52" s="20"/>
      <c r="G52" s="18"/>
      <c r="H52" s="19"/>
      <c r="I52" s="20"/>
      <c r="J52" s="18"/>
      <c r="K52" s="19"/>
      <c r="L52" s="20"/>
      <c r="M52" s="18"/>
      <c r="N52" s="19"/>
    </row>
    <row r="53" spans="1:14" ht="14" customHeight="1">
      <c r="A53" s="202"/>
      <c r="B53" s="58"/>
      <c r="C53" s="17"/>
      <c r="D53" s="18"/>
      <c r="E53" s="19"/>
      <c r="F53" s="20"/>
      <c r="G53" s="18"/>
      <c r="H53" s="19"/>
      <c r="I53" s="20"/>
      <c r="J53" s="18"/>
      <c r="K53" s="19"/>
      <c r="L53" s="20"/>
      <c r="M53" s="18"/>
      <c r="N53" s="19"/>
    </row>
    <row r="54" spans="1:14" ht="14" customHeight="1" thickBot="1">
      <c r="A54" s="203"/>
      <c r="B54" s="59"/>
      <c r="C54" s="56"/>
      <c r="D54" s="21"/>
      <c r="E54" s="23"/>
      <c r="F54" s="24"/>
      <c r="G54" s="21"/>
      <c r="H54" s="23"/>
      <c r="I54" s="24"/>
      <c r="J54" s="21"/>
      <c r="K54" s="23"/>
      <c r="L54" s="24"/>
      <c r="M54" s="21"/>
      <c r="N54" s="23"/>
    </row>
    <row r="55" spans="1:14" ht="14" customHeight="1" thickTop="1">
      <c r="A55" s="180" t="str">
        <f>'Cycle 6'!A55:A60</f>
        <v>Sat or Sun ("Off")</v>
      </c>
      <c r="B55" s="61"/>
      <c r="C55" s="45"/>
      <c r="D55" s="35"/>
      <c r="E55" s="36"/>
      <c r="F55" s="37"/>
      <c r="G55" s="46"/>
      <c r="H55" s="36"/>
      <c r="I55" s="37"/>
      <c r="J55" s="35"/>
      <c r="K55" s="36"/>
      <c r="L55" s="37"/>
      <c r="M55" s="35"/>
      <c r="N55" s="36"/>
    </row>
    <row r="56" spans="1:14" ht="14" customHeight="1">
      <c r="A56" s="181"/>
      <c r="B56" s="62"/>
      <c r="C56" s="47"/>
      <c r="D56" s="40"/>
      <c r="E56" s="41"/>
      <c r="F56" s="42"/>
      <c r="G56" s="48"/>
      <c r="H56" s="41"/>
      <c r="I56" s="42"/>
      <c r="J56" s="40"/>
      <c r="K56" s="41"/>
      <c r="L56" s="42"/>
      <c r="M56" s="40"/>
      <c r="N56" s="41"/>
    </row>
    <row r="57" spans="1:14" ht="14" customHeight="1">
      <c r="A57" s="181"/>
      <c r="B57" s="62"/>
      <c r="C57" s="47"/>
      <c r="D57" s="40"/>
      <c r="E57" s="41"/>
      <c r="F57" s="42"/>
      <c r="G57" s="48"/>
      <c r="H57" s="41"/>
      <c r="I57" s="42"/>
      <c r="J57" s="40"/>
      <c r="K57" s="41"/>
      <c r="L57" s="42"/>
      <c r="M57" s="40"/>
      <c r="N57" s="41"/>
    </row>
    <row r="58" spans="1:14" ht="14" customHeight="1">
      <c r="A58" s="181"/>
      <c r="B58" s="62"/>
      <c r="C58" s="47"/>
      <c r="D58" s="40"/>
      <c r="E58" s="41"/>
      <c r="F58" s="42"/>
      <c r="G58" s="48"/>
      <c r="H58" s="41"/>
      <c r="I58" s="42"/>
      <c r="J58" s="40"/>
      <c r="K58" s="41"/>
      <c r="L58" s="42"/>
      <c r="M58" s="40"/>
      <c r="N58" s="41"/>
    </row>
    <row r="59" spans="1:14" ht="14" customHeight="1">
      <c r="A59" s="181"/>
      <c r="B59" s="62"/>
      <c r="C59" s="47"/>
      <c r="D59" s="40"/>
      <c r="E59" s="41"/>
      <c r="F59" s="42"/>
      <c r="G59" s="48"/>
      <c r="H59" s="41"/>
      <c r="I59" s="42"/>
      <c r="J59" s="40"/>
      <c r="K59" s="41"/>
      <c r="L59" s="42"/>
      <c r="M59" s="40"/>
      <c r="N59" s="41"/>
    </row>
    <row r="60" spans="1:14" ht="14" customHeight="1" thickBot="1">
      <c r="A60" s="182"/>
      <c r="B60" s="63"/>
      <c r="C60" s="49"/>
      <c r="D60" s="50"/>
      <c r="E60" s="51"/>
      <c r="F60" s="52"/>
      <c r="G60" s="53"/>
      <c r="H60" s="51"/>
      <c r="I60" s="52"/>
      <c r="J60" s="50"/>
      <c r="K60" s="51"/>
      <c r="L60" s="52"/>
      <c r="M60" s="50"/>
      <c r="N60" s="51"/>
    </row>
    <row r="61" spans="1:14" ht="14" customHeight="1" thickTop="1"/>
    <row r="62" spans="1:14" ht="14" customHeight="1">
      <c r="C62" s="230" t="s">
        <v>42</v>
      </c>
      <c r="D62" s="230"/>
      <c r="E62" s="230"/>
      <c r="F62" s="230"/>
      <c r="G62" s="230"/>
      <c r="H62" s="230"/>
      <c r="I62" s="230"/>
    </row>
    <row r="63" spans="1:14" ht="14" customHeight="1">
      <c r="B63" s="133" t="s">
        <v>35</v>
      </c>
      <c r="C63" s="1">
        <v>1</v>
      </c>
      <c r="D63" s="1">
        <v>2</v>
      </c>
      <c r="E63" s="1"/>
      <c r="F63" s="1">
        <v>3</v>
      </c>
      <c r="I63" s="1" t="s">
        <v>26</v>
      </c>
    </row>
    <row r="64" spans="1:14" ht="14" customHeight="1">
      <c r="B64" t="s">
        <v>0</v>
      </c>
      <c r="C64" s="132">
        <f>('Cycle 6'!C15*'Cycle 6'!D15*0.033333+'Cycle 6'!C15)</f>
        <v>49.583262500000004</v>
      </c>
      <c r="D64" s="132">
        <f>('Cycle 6'!F15*'Cycle 6'!G15*0.033333+'Cycle 6'!F15)</f>
        <v>49.499955</v>
      </c>
      <c r="E64" s="132"/>
      <c r="F64" s="132">
        <f>('Cycle 6'!I15*'Cycle 6'!J15*0.033333+'Cycle 6'!I15)</f>
        <v>49.0833175</v>
      </c>
      <c r="G64" s="132"/>
      <c r="H64" s="132"/>
      <c r="I64" s="132">
        <f>MAX(C64:F64)</f>
        <v>49.583262500000004</v>
      </c>
    </row>
    <row r="65" spans="2:9" ht="14" customHeight="1">
      <c r="B65" t="s">
        <v>2</v>
      </c>
      <c r="C65" s="132">
        <f>('Cycle 6'!C24*'Cycle 6'!D24*0.033333+'Cycle 6'!C24)</f>
        <v>24.791631250000002</v>
      </c>
      <c r="D65" s="132">
        <f>('Cycle 6'!F24*'Cycle 6'!G24*0.033333+'Cycle 6'!F24)</f>
        <v>24.7499775</v>
      </c>
      <c r="E65" s="132"/>
      <c r="F65" s="132">
        <f>('Cycle 6'!I24*'Cycle 6'!J24*0.033333+'Cycle 6'!I24)</f>
        <v>24.54165875</v>
      </c>
      <c r="G65" s="132"/>
      <c r="H65" s="132"/>
      <c r="I65" s="132">
        <f>MAX(C65:F65)</f>
        <v>24.791631250000002</v>
      </c>
    </row>
    <row r="66" spans="2:9" ht="14" customHeight="1">
      <c r="B66" t="s">
        <v>1</v>
      </c>
      <c r="C66" s="132">
        <f>('Cycle 6'!C33*'Cycle 6'!D33*0.033333+'Cycle 6'!C33)</f>
        <v>49.583262500000004</v>
      </c>
      <c r="D66" s="132">
        <f>('Cycle 6'!F33*'Cycle 6'!G33*0.033333+'Cycle 6'!F33)</f>
        <v>49.499955</v>
      </c>
      <c r="E66" s="132"/>
      <c r="F66" s="132">
        <f>('Cycle 6'!I33*'Cycle 6'!J33*0.033333+'Cycle 6'!I33)</f>
        <v>49.0833175</v>
      </c>
      <c r="G66" s="132"/>
      <c r="H66" s="132"/>
      <c r="I66" s="132">
        <f>MAX(C66:F66)</f>
        <v>49.583262500000004</v>
      </c>
    </row>
    <row r="67" spans="2:9" ht="14" customHeight="1">
      <c r="B67" t="s">
        <v>3</v>
      </c>
      <c r="C67" s="132">
        <f>('Cycle 6'!C42*'Cycle 6'!D42*0.033333+'Cycle 6'!C42)</f>
        <v>24.791631250000002</v>
      </c>
      <c r="D67" s="132">
        <f>('Cycle 6'!F42*'Cycle 6'!G42*0.033333+'Cycle 6'!F42)</f>
        <v>24.7499775</v>
      </c>
      <c r="E67" s="132"/>
      <c r="F67" s="132">
        <f>('Cycle 6'!I42*'Cycle 6'!J42*0.033333+'Cycle 6'!I42)</f>
        <v>24.54165875</v>
      </c>
      <c r="G67" s="132"/>
      <c r="H67" s="132"/>
      <c r="I67" s="132">
        <f>MAX(C67:F67)</f>
        <v>24.791631250000002</v>
      </c>
    </row>
    <row r="68" spans="2:9" ht="14" customHeight="1"/>
  </sheetData>
  <sheetProtection selectLockedCells="1"/>
  <mergeCells count="36">
    <mergeCell ref="B2:D2"/>
    <mergeCell ref="K2:N7"/>
    <mergeCell ref="B3:C3"/>
    <mergeCell ref="E3:G3"/>
    <mergeCell ref="I3:J3"/>
    <mergeCell ref="E4:F4"/>
    <mergeCell ref="I4:J4"/>
    <mergeCell ref="E5:F5"/>
    <mergeCell ref="I5:J5"/>
    <mergeCell ref="E2:F2"/>
    <mergeCell ref="G2:H2"/>
    <mergeCell ref="A28:A36"/>
    <mergeCell ref="B28:B33"/>
    <mergeCell ref="E6:F6"/>
    <mergeCell ref="I6:J6"/>
    <mergeCell ref="E7:F7"/>
    <mergeCell ref="I7:J7"/>
    <mergeCell ref="B8:B9"/>
    <mergeCell ref="C8:E8"/>
    <mergeCell ref="F8:H8"/>
    <mergeCell ref="I8:K8"/>
    <mergeCell ref="L8:N8"/>
    <mergeCell ref="A10:A18"/>
    <mergeCell ref="B10:B15"/>
    <mergeCell ref="A19:A27"/>
    <mergeCell ref="B19:B24"/>
    <mergeCell ref="L47:N47"/>
    <mergeCell ref="A49:A54"/>
    <mergeCell ref="A55:A60"/>
    <mergeCell ref="C62:I62"/>
    <mergeCell ref="A37:A45"/>
    <mergeCell ref="B37:B42"/>
    <mergeCell ref="B47:B48"/>
    <mergeCell ref="C47:E47"/>
    <mergeCell ref="F47:H47"/>
    <mergeCell ref="I47:K47"/>
  </mergeCells>
  <phoneticPr fontId="24" type="noConversion"/>
  <dataValidations disablePrompts="1" count="4">
    <dataValidation type="list" allowBlank="1" showInputMessage="1" showErrorMessage="1" sqref="B43:B44">
      <formula1>OHPress</formula1>
    </dataValidation>
    <dataValidation type="list" allowBlank="1" showInputMessage="1" showErrorMessage="1" sqref="B34:B35">
      <formula1>Deadlift</formula1>
    </dataValidation>
    <dataValidation type="list" allowBlank="1" showInputMessage="1" showErrorMessage="1" sqref="B25:B26">
      <formula1>Bench</formula1>
    </dataValidation>
    <dataValidation type="list" allowBlank="1" showInputMessage="1" showErrorMessage="1" sqref="B16:B17 B40:B41">
      <formula1>Squat</formula1>
    </dataValidation>
  </dataValidations>
  <hyperlinks>
    <hyperlink ref="B2" r:id="rId1"/>
    <hyperlink ref="C2" r:id="rId2" display="http://www.ViolentZen.com"/>
    <hyperlink ref="D2" r:id="rId3" display="http://www.ViolentZen.com"/>
  </hyperlinks>
  <printOptions verticalCentered="1"/>
  <pageMargins left="0.5" right="0.5" top="0.5" bottom="0.5" header="0.3" footer="0.3"/>
  <pageSetup orientation="landscape" horizontalDpi="4294967292" verticalDpi="4294967292"/>
  <headerFooter>
    <oddHeader>&amp;C&amp;"Arial,Regular"&amp;10&amp;K000000Wendler 5/3/1 by ViolentZen.com</oddHeader>
    <oddFooter>&amp;L&amp;"Calibri,Regular"&amp;K000000&amp;F&amp;R&amp;"Calibri,Regular"&amp;K000000&amp;A</oddFooter>
  </headerFooter>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9</vt:i4>
      </vt:variant>
    </vt:vector>
  </HeadingPairs>
  <TitlesOfParts>
    <vt:vector size="9" baseType="lpstr">
      <vt:lpstr>READ THIS - DESTRUCTIONS</vt:lpstr>
      <vt:lpstr>Assistance Work</vt:lpstr>
      <vt:lpstr>Cycle 1</vt:lpstr>
      <vt:lpstr>Cycle 2</vt:lpstr>
      <vt:lpstr>Cycle 3</vt:lpstr>
      <vt:lpstr>Cycle 4</vt:lpstr>
      <vt:lpstr>Cycle 5</vt:lpstr>
      <vt:lpstr>Cycle 6</vt:lpstr>
      <vt:lpstr>Cycle 7</vt:lpstr>
    </vt:vector>
  </TitlesOfParts>
  <Manager/>
  <Company>Violent Zen™ (http://violentzen.com)</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Jim Wendler 5-3-1 Workout Spreadsheet</dc:title>
  <dc:subject/>
  <dc:creator>Violent Zen™</dc:creator>
  <cp:keywords>5 3 1 workout, jim wendler 5 3 1, 531 workout, wendler 531, 5 3 1 routine, 5 3 1 spreadsheet, wendler 5 3 1 spreadsheet, 5 3 1 workout spreadsheet, jim wendler 531, 531 spreadsheet, wendler 5 3 1 program, wendlers 531, 5 3 1 wendler</cp:keywords>
  <dc:description>Moved from DIYStrengthTraining.com to _x000d_http://ViolentZen.com</dc:description>
  <cp:lastModifiedBy>Travis Hlavka</cp:lastModifiedBy>
  <cp:lastPrinted>2011-08-21T06:23:23Z</cp:lastPrinted>
  <dcterms:created xsi:type="dcterms:W3CDTF">2009-09-16T18:06:06Z</dcterms:created>
  <dcterms:modified xsi:type="dcterms:W3CDTF">2015-09-12T23:08:54Z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wner">
    <vt:lpwstr>Violent Zen™ LLC</vt:lpwstr>
  </property>
  <property fmtid="{D5CDD505-2E9C-101B-9397-08002B2CF9AE}" pid="3" name="Publisher">
    <vt:lpwstr>Violent Zen™ LLC</vt:lpwstr>
  </property>
</Properties>
</file>